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probs\Desktop\"/>
    </mc:Choice>
  </mc:AlternateContent>
  <xr:revisionPtr revIDLastSave="0" documentId="13_ncr:1_{5085984F-0B6E-4B60-A952-F03BFAA573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OrderForm" sheetId="1" r:id="rId1"/>
    <sheet name="PRODUCT PRICE LIST" sheetId="2" r:id="rId2"/>
    <sheet name="PrimerPrices" sheetId="3" state="hidden" r:id="rId3"/>
    <sheet name="ProbePrices" sheetId="4" state="hidden" r:id="rId4"/>
    <sheet name="DropdownSources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9" roundtripDataChecksum="cM1L6ldi45ebDRHI/FlholDp4JiGjPIhNPGm3GIzK0Y="/>
    </ext>
  </extLst>
</workbook>
</file>

<file path=xl/calcChain.xml><?xml version="1.0" encoding="utf-8"?>
<calcChain xmlns="http://schemas.openxmlformats.org/spreadsheetml/2006/main">
  <c r="E177" i="4" l="1"/>
  <c r="E176" i="4"/>
  <c r="E175" i="4"/>
  <c r="E174" i="4"/>
  <c r="E173" i="4"/>
  <c r="E172" i="4"/>
  <c r="E171" i="4"/>
  <c r="E170" i="4"/>
  <c r="E169" i="4"/>
  <c r="E168" i="4"/>
  <c r="E167" i="4"/>
  <c r="E166" i="4"/>
  <c r="E165" i="4"/>
  <c r="E164" i="4"/>
  <c r="E163" i="4"/>
  <c r="E162" i="4"/>
  <c r="E161" i="4"/>
  <c r="E160" i="4"/>
  <c r="E159" i="4"/>
  <c r="E158" i="4"/>
  <c r="E157" i="4"/>
  <c r="E156" i="4"/>
  <c r="E155" i="4"/>
  <c r="E154" i="4"/>
  <c r="E153" i="4"/>
  <c r="E152" i="4"/>
  <c r="E151" i="4"/>
  <c r="E150" i="4"/>
  <c r="E149" i="4"/>
  <c r="E148" i="4"/>
  <c r="E147" i="4"/>
  <c r="E146" i="4"/>
  <c r="E145" i="4"/>
  <c r="E144" i="4"/>
  <c r="E143" i="4"/>
  <c r="E142" i="4"/>
  <c r="E141" i="4"/>
  <c r="E140" i="4"/>
  <c r="E139" i="4"/>
  <c r="E138" i="4"/>
  <c r="E137" i="4"/>
  <c r="E136" i="4"/>
  <c r="E135" i="4"/>
  <c r="E134" i="4"/>
  <c r="E133" i="4"/>
  <c r="E132" i="4"/>
  <c r="E131" i="4"/>
  <c r="E130" i="4"/>
  <c r="E129" i="4"/>
  <c r="E128" i="4"/>
  <c r="E127" i="4"/>
  <c r="E126" i="4"/>
  <c r="E125" i="4"/>
  <c r="E124" i="4"/>
  <c r="E123" i="4"/>
  <c r="E122" i="4"/>
  <c r="E121" i="4"/>
  <c r="E120" i="4"/>
  <c r="E119" i="4"/>
  <c r="E118" i="4"/>
  <c r="E117" i="4"/>
  <c r="E116" i="4"/>
  <c r="E115" i="4"/>
  <c r="E114" i="4"/>
  <c r="E113" i="4"/>
  <c r="E112" i="4"/>
  <c r="E111" i="4"/>
  <c r="E110" i="4"/>
  <c r="E109" i="4"/>
  <c r="E108" i="4"/>
  <c r="E107" i="4"/>
  <c r="E106" i="4"/>
  <c r="E105" i="4"/>
  <c r="E104" i="4"/>
  <c r="E103" i="4"/>
  <c r="E102" i="4"/>
  <c r="E101" i="4"/>
  <c r="E100" i="4"/>
  <c r="E99" i="4"/>
  <c r="E98" i="4"/>
  <c r="E97" i="4"/>
  <c r="E96" i="4"/>
  <c r="E95" i="4"/>
  <c r="E94" i="4"/>
  <c r="E93" i="4"/>
  <c r="E92" i="4"/>
  <c r="E91" i="4"/>
  <c r="E90" i="4"/>
  <c r="E89" i="4"/>
  <c r="E88" i="4"/>
  <c r="E87" i="4"/>
  <c r="E86" i="4"/>
  <c r="E85" i="4"/>
  <c r="E84" i="4"/>
  <c r="E83" i="4"/>
  <c r="E82" i="4"/>
  <c r="E81" i="4"/>
  <c r="E80" i="4"/>
  <c r="E79" i="4"/>
  <c r="E78" i="4"/>
  <c r="E77" i="4"/>
  <c r="E76" i="4"/>
  <c r="E75" i="4"/>
  <c r="E74" i="4"/>
  <c r="E73" i="4"/>
  <c r="E72" i="4"/>
  <c r="E71" i="4"/>
  <c r="E70" i="4"/>
  <c r="E69" i="4"/>
  <c r="E68" i="4"/>
  <c r="E67" i="4"/>
  <c r="E66" i="4"/>
  <c r="E65" i="4"/>
  <c r="E64" i="4"/>
  <c r="E63" i="4"/>
  <c r="E62" i="4"/>
  <c r="E61" i="4"/>
  <c r="E60" i="4"/>
  <c r="E59" i="4"/>
  <c r="E58" i="4"/>
  <c r="E57" i="4"/>
  <c r="E56" i="4"/>
  <c r="E55" i="4"/>
  <c r="E54" i="4"/>
  <c r="E53" i="4"/>
  <c r="E52" i="4"/>
  <c r="E51" i="4"/>
  <c r="E50" i="4"/>
  <c r="E49" i="4"/>
  <c r="E48" i="4"/>
  <c r="E47" i="4"/>
  <c r="E46" i="4"/>
  <c r="E45" i="4"/>
  <c r="E44" i="4"/>
  <c r="E43" i="4"/>
  <c r="E42" i="4"/>
  <c r="E41" i="4"/>
  <c r="E40" i="4"/>
  <c r="E39" i="4"/>
  <c r="E38" i="4"/>
  <c r="E37" i="4"/>
  <c r="E36" i="4"/>
  <c r="E35" i="4"/>
  <c r="E34" i="4"/>
  <c r="E33" i="4"/>
  <c r="E32" i="4"/>
  <c r="E31" i="4"/>
  <c r="E30" i="4"/>
  <c r="E29" i="4"/>
  <c r="E28" i="4"/>
  <c r="E27" i="4"/>
  <c r="E26" i="4"/>
  <c r="E25" i="4"/>
  <c r="E24" i="4"/>
  <c r="E23" i="4"/>
  <c r="E22" i="4"/>
  <c r="E21" i="4"/>
  <c r="E20" i="4"/>
  <c r="E19" i="4"/>
  <c r="E18" i="4"/>
  <c r="E17" i="4"/>
  <c r="E16" i="4"/>
  <c r="E15" i="4"/>
  <c r="E14" i="4"/>
  <c r="E13" i="4"/>
  <c r="E12" i="4"/>
  <c r="E11" i="4"/>
  <c r="E10" i="4"/>
  <c r="E9" i="4"/>
  <c r="E8" i="4"/>
  <c r="E7" i="4"/>
  <c r="E6" i="4"/>
  <c r="E5" i="4"/>
  <c r="E4" i="4"/>
  <c r="E3" i="4"/>
  <c r="E2" i="4"/>
  <c r="D13" i="3"/>
  <c r="D12" i="3"/>
  <c r="D11" i="3"/>
  <c r="D10" i="3"/>
  <c r="D9" i="3"/>
  <c r="D8" i="3"/>
  <c r="D7" i="3"/>
  <c r="D6" i="3"/>
  <c r="D5" i="3"/>
  <c r="D4" i="3"/>
  <c r="D3" i="3"/>
  <c r="D2" i="3"/>
  <c r="Z323" i="1"/>
  <c r="Y323" i="1"/>
  <c r="X323" i="1"/>
  <c r="W323" i="1"/>
  <c r="V323" i="1"/>
  <c r="U323" i="1"/>
  <c r="J323" i="1"/>
  <c r="I323" i="1"/>
  <c r="H323" i="1" a="1"/>
  <c r="H323" i="1" s="1"/>
  <c r="G323" i="1"/>
  <c r="Z322" i="1"/>
  <c r="Y322" i="1"/>
  <c r="X322" i="1"/>
  <c r="W322" i="1"/>
  <c r="V322" i="1"/>
  <c r="U322" i="1"/>
  <c r="J322" i="1"/>
  <c r="I322" i="1"/>
  <c r="H322" i="1" a="1"/>
  <c r="H322" i="1"/>
  <c r="G322" i="1"/>
  <c r="Z321" i="1"/>
  <c r="Y321" i="1"/>
  <c r="X321" i="1"/>
  <c r="W321" i="1"/>
  <c r="V321" i="1"/>
  <c r="U321" i="1"/>
  <c r="J321" i="1"/>
  <c r="I321" i="1"/>
  <c r="H321" i="1" a="1"/>
  <c r="H321" i="1" s="1"/>
  <c r="G321" i="1"/>
  <c r="Z320" i="1"/>
  <c r="Y320" i="1"/>
  <c r="X320" i="1"/>
  <c r="W320" i="1"/>
  <c r="V320" i="1"/>
  <c r="U320" i="1"/>
  <c r="J320" i="1"/>
  <c r="I320" i="1"/>
  <c r="H320" i="1" a="1"/>
  <c r="H320" i="1" s="1"/>
  <c r="G320" i="1"/>
  <c r="Z319" i="1"/>
  <c r="Y319" i="1"/>
  <c r="X319" i="1"/>
  <c r="W319" i="1"/>
  <c r="V319" i="1"/>
  <c r="U319" i="1"/>
  <c r="J319" i="1"/>
  <c r="I319" i="1"/>
  <c r="H319" i="1" a="1"/>
  <c r="H319" i="1"/>
  <c r="G319" i="1"/>
  <c r="Z318" i="1"/>
  <c r="Y318" i="1"/>
  <c r="X318" i="1"/>
  <c r="W318" i="1"/>
  <c r="V318" i="1"/>
  <c r="U318" i="1"/>
  <c r="J318" i="1"/>
  <c r="I318" i="1"/>
  <c r="H318" i="1" a="1"/>
  <c r="H318" i="1" s="1"/>
  <c r="G318" i="1"/>
  <c r="Z317" i="1"/>
  <c r="Y317" i="1"/>
  <c r="X317" i="1"/>
  <c r="W317" i="1"/>
  <c r="V317" i="1"/>
  <c r="U317" i="1"/>
  <c r="J317" i="1"/>
  <c r="I317" i="1"/>
  <c r="H317" i="1" a="1"/>
  <c r="H317" i="1"/>
  <c r="G317" i="1"/>
  <c r="Z316" i="1"/>
  <c r="Y316" i="1"/>
  <c r="X316" i="1"/>
  <c r="W316" i="1"/>
  <c r="V316" i="1"/>
  <c r="U316" i="1"/>
  <c r="J316" i="1"/>
  <c r="I316" i="1"/>
  <c r="H316" i="1" a="1"/>
  <c r="H316" i="1"/>
  <c r="G316" i="1"/>
  <c r="Z315" i="1"/>
  <c r="Y315" i="1"/>
  <c r="X315" i="1"/>
  <c r="W315" i="1"/>
  <c r="V315" i="1"/>
  <c r="U315" i="1"/>
  <c r="J315" i="1"/>
  <c r="I315" i="1"/>
  <c r="H315" i="1" a="1"/>
  <c r="H315" i="1"/>
  <c r="G315" i="1"/>
  <c r="Z314" i="1"/>
  <c r="Y314" i="1"/>
  <c r="X314" i="1"/>
  <c r="W314" i="1"/>
  <c r="V314" i="1"/>
  <c r="U314" i="1"/>
  <c r="J314" i="1"/>
  <c r="I314" i="1"/>
  <c r="H314" i="1" a="1"/>
  <c r="H314" i="1"/>
  <c r="G314" i="1"/>
  <c r="Z313" i="1"/>
  <c r="Y313" i="1"/>
  <c r="X313" i="1"/>
  <c r="W313" i="1"/>
  <c r="V313" i="1"/>
  <c r="U313" i="1"/>
  <c r="J313" i="1"/>
  <c r="I313" i="1"/>
  <c r="H313" i="1" a="1"/>
  <c r="H313" i="1" s="1"/>
  <c r="G313" i="1"/>
  <c r="Z312" i="1"/>
  <c r="Y312" i="1"/>
  <c r="X312" i="1"/>
  <c r="W312" i="1"/>
  <c r="V312" i="1"/>
  <c r="U312" i="1"/>
  <c r="J312" i="1"/>
  <c r="I312" i="1"/>
  <c r="H312" i="1" a="1"/>
  <c r="H312" i="1" s="1"/>
  <c r="G312" i="1"/>
  <c r="Z311" i="1"/>
  <c r="Y311" i="1"/>
  <c r="X311" i="1"/>
  <c r="W311" i="1"/>
  <c r="V311" i="1"/>
  <c r="U311" i="1"/>
  <c r="J311" i="1"/>
  <c r="I311" i="1"/>
  <c r="H311" i="1" a="1"/>
  <c r="H311" i="1" s="1"/>
  <c r="G311" i="1"/>
  <c r="Z310" i="1"/>
  <c r="Y310" i="1"/>
  <c r="X310" i="1"/>
  <c r="W310" i="1"/>
  <c r="V310" i="1"/>
  <c r="U310" i="1"/>
  <c r="J310" i="1"/>
  <c r="I310" i="1"/>
  <c r="H310" i="1" a="1"/>
  <c r="H310" i="1"/>
  <c r="G310" i="1"/>
  <c r="Z309" i="1"/>
  <c r="Y309" i="1"/>
  <c r="X309" i="1"/>
  <c r="W309" i="1"/>
  <c r="V309" i="1"/>
  <c r="U309" i="1"/>
  <c r="J309" i="1"/>
  <c r="I309" i="1"/>
  <c r="H309" i="1" a="1"/>
  <c r="H309" i="1"/>
  <c r="G309" i="1"/>
  <c r="Z308" i="1"/>
  <c r="Y308" i="1"/>
  <c r="X308" i="1"/>
  <c r="W308" i="1"/>
  <c r="V308" i="1"/>
  <c r="U308" i="1"/>
  <c r="J308" i="1"/>
  <c r="I308" i="1"/>
  <c r="H308" i="1" a="1"/>
  <c r="H308" i="1"/>
  <c r="G308" i="1"/>
  <c r="Z307" i="1"/>
  <c r="Y307" i="1"/>
  <c r="X307" i="1"/>
  <c r="W307" i="1"/>
  <c r="V307" i="1"/>
  <c r="U307" i="1"/>
  <c r="J307" i="1"/>
  <c r="I307" i="1"/>
  <c r="H307" i="1" a="1"/>
  <c r="H307" i="1" s="1"/>
  <c r="G307" i="1"/>
  <c r="Z306" i="1"/>
  <c r="Y306" i="1"/>
  <c r="X306" i="1"/>
  <c r="W306" i="1"/>
  <c r="V306" i="1"/>
  <c r="U306" i="1"/>
  <c r="J306" i="1"/>
  <c r="I306" i="1"/>
  <c r="H306" i="1" a="1"/>
  <c r="H306" i="1"/>
  <c r="G306" i="1"/>
  <c r="Z305" i="1"/>
  <c r="Y305" i="1"/>
  <c r="X305" i="1"/>
  <c r="W305" i="1"/>
  <c r="V305" i="1"/>
  <c r="U305" i="1"/>
  <c r="J305" i="1"/>
  <c r="I305" i="1"/>
  <c r="H305" i="1" a="1"/>
  <c r="H305" i="1" s="1"/>
  <c r="G305" i="1"/>
  <c r="Z304" i="1"/>
  <c r="Y304" i="1"/>
  <c r="X304" i="1"/>
  <c r="W304" i="1"/>
  <c r="V304" i="1"/>
  <c r="U304" i="1"/>
  <c r="J304" i="1"/>
  <c r="I304" i="1"/>
  <c r="H304" i="1" a="1"/>
  <c r="H304" i="1" s="1"/>
  <c r="G304" i="1"/>
  <c r="Z303" i="1"/>
  <c r="Y303" i="1"/>
  <c r="X303" i="1"/>
  <c r="W303" i="1"/>
  <c r="V303" i="1"/>
  <c r="U303" i="1"/>
  <c r="J303" i="1"/>
  <c r="I303" i="1"/>
  <c r="H303" i="1" a="1"/>
  <c r="H303" i="1"/>
  <c r="G303" i="1"/>
  <c r="Z302" i="1"/>
  <c r="Y302" i="1"/>
  <c r="X302" i="1"/>
  <c r="W302" i="1"/>
  <c r="V302" i="1"/>
  <c r="U302" i="1"/>
  <c r="J302" i="1"/>
  <c r="I302" i="1"/>
  <c r="H302" i="1" a="1"/>
  <c r="H302" i="1"/>
  <c r="G302" i="1"/>
  <c r="Z301" i="1"/>
  <c r="Y301" i="1"/>
  <c r="X301" i="1"/>
  <c r="W301" i="1"/>
  <c r="V301" i="1"/>
  <c r="U301" i="1"/>
  <c r="J301" i="1"/>
  <c r="I301" i="1"/>
  <c r="H301" i="1" a="1"/>
  <c r="H301" i="1"/>
  <c r="G301" i="1"/>
  <c r="Z300" i="1"/>
  <c r="Y300" i="1"/>
  <c r="X300" i="1"/>
  <c r="W300" i="1"/>
  <c r="V300" i="1"/>
  <c r="U300" i="1"/>
  <c r="J300" i="1"/>
  <c r="I300" i="1"/>
  <c r="H300" i="1" a="1"/>
  <c r="H300" i="1"/>
  <c r="G300" i="1"/>
  <c r="Z299" i="1"/>
  <c r="Y299" i="1"/>
  <c r="X299" i="1"/>
  <c r="W299" i="1"/>
  <c r="V299" i="1"/>
  <c r="U299" i="1"/>
  <c r="J299" i="1"/>
  <c r="I299" i="1"/>
  <c r="H299" i="1" a="1"/>
  <c r="H299" i="1"/>
  <c r="G299" i="1"/>
  <c r="Z298" i="1"/>
  <c r="Y298" i="1"/>
  <c r="X298" i="1"/>
  <c r="W298" i="1"/>
  <c r="V298" i="1"/>
  <c r="U298" i="1"/>
  <c r="J298" i="1"/>
  <c r="I298" i="1"/>
  <c r="H298" i="1" a="1"/>
  <c r="H298" i="1"/>
  <c r="G298" i="1"/>
  <c r="Z297" i="1"/>
  <c r="Y297" i="1"/>
  <c r="X297" i="1"/>
  <c r="W297" i="1"/>
  <c r="V297" i="1"/>
  <c r="U297" i="1"/>
  <c r="J297" i="1"/>
  <c r="I297" i="1"/>
  <c r="H297" i="1" a="1"/>
  <c r="H297" i="1" s="1"/>
  <c r="G297" i="1"/>
  <c r="Z296" i="1"/>
  <c r="Y296" i="1"/>
  <c r="X296" i="1"/>
  <c r="W296" i="1"/>
  <c r="V296" i="1"/>
  <c r="U296" i="1"/>
  <c r="J296" i="1"/>
  <c r="I296" i="1"/>
  <c r="H296" i="1" a="1"/>
  <c r="H296" i="1" s="1"/>
  <c r="G296" i="1"/>
  <c r="Z295" i="1"/>
  <c r="Y295" i="1"/>
  <c r="X295" i="1"/>
  <c r="W295" i="1"/>
  <c r="V295" i="1"/>
  <c r="U295" i="1"/>
  <c r="J295" i="1"/>
  <c r="I295" i="1"/>
  <c r="H295" i="1" a="1"/>
  <c r="H295" i="1" s="1"/>
  <c r="G295" i="1"/>
  <c r="Z294" i="1"/>
  <c r="Y294" i="1"/>
  <c r="X294" i="1"/>
  <c r="W294" i="1"/>
  <c r="V294" i="1"/>
  <c r="U294" i="1"/>
  <c r="J294" i="1"/>
  <c r="I294" i="1"/>
  <c r="H294" i="1" a="1"/>
  <c r="H294" i="1"/>
  <c r="G294" i="1"/>
  <c r="Z293" i="1"/>
  <c r="Y293" i="1"/>
  <c r="X293" i="1"/>
  <c r="W293" i="1"/>
  <c r="V293" i="1"/>
  <c r="U293" i="1"/>
  <c r="J293" i="1"/>
  <c r="I293" i="1"/>
  <c r="H293" i="1" a="1"/>
  <c r="H293" i="1"/>
  <c r="G293" i="1"/>
  <c r="Z292" i="1"/>
  <c r="Y292" i="1"/>
  <c r="X292" i="1"/>
  <c r="W292" i="1"/>
  <c r="V292" i="1"/>
  <c r="U292" i="1"/>
  <c r="J292" i="1"/>
  <c r="I292" i="1"/>
  <c r="H292" i="1" a="1"/>
  <c r="H292" i="1"/>
  <c r="G292" i="1"/>
  <c r="Z291" i="1"/>
  <c r="Y291" i="1"/>
  <c r="X291" i="1"/>
  <c r="W291" i="1"/>
  <c r="V291" i="1"/>
  <c r="U291" i="1"/>
  <c r="J291" i="1"/>
  <c r="I291" i="1"/>
  <c r="H291" i="1" a="1"/>
  <c r="H291" i="1" s="1"/>
  <c r="G291" i="1"/>
  <c r="Z290" i="1"/>
  <c r="Y290" i="1"/>
  <c r="X290" i="1"/>
  <c r="W290" i="1"/>
  <c r="V290" i="1"/>
  <c r="U290" i="1"/>
  <c r="J290" i="1"/>
  <c r="I290" i="1"/>
  <c r="H290" i="1" a="1"/>
  <c r="H290" i="1"/>
  <c r="G290" i="1"/>
  <c r="Z289" i="1"/>
  <c r="Y289" i="1"/>
  <c r="X289" i="1"/>
  <c r="W289" i="1"/>
  <c r="V289" i="1"/>
  <c r="U289" i="1"/>
  <c r="J289" i="1"/>
  <c r="I289" i="1"/>
  <c r="H289" i="1" a="1"/>
  <c r="H289" i="1" s="1"/>
  <c r="G289" i="1"/>
  <c r="Z288" i="1"/>
  <c r="Y288" i="1"/>
  <c r="X288" i="1"/>
  <c r="W288" i="1"/>
  <c r="V288" i="1"/>
  <c r="U288" i="1"/>
  <c r="J288" i="1"/>
  <c r="I288" i="1"/>
  <c r="H288" i="1" a="1"/>
  <c r="H288" i="1" s="1"/>
  <c r="G288" i="1"/>
  <c r="Z287" i="1"/>
  <c r="Y287" i="1"/>
  <c r="X287" i="1"/>
  <c r="W287" i="1"/>
  <c r="V287" i="1"/>
  <c r="U287" i="1"/>
  <c r="J287" i="1"/>
  <c r="I287" i="1"/>
  <c r="H287" i="1" a="1"/>
  <c r="H287" i="1"/>
  <c r="G287" i="1"/>
  <c r="Z286" i="1"/>
  <c r="Y286" i="1"/>
  <c r="X286" i="1"/>
  <c r="W286" i="1"/>
  <c r="V286" i="1"/>
  <c r="U286" i="1"/>
  <c r="J286" i="1"/>
  <c r="I286" i="1"/>
  <c r="H286" i="1" a="1"/>
  <c r="H286" i="1"/>
  <c r="G286" i="1"/>
  <c r="Z285" i="1"/>
  <c r="Y285" i="1"/>
  <c r="X285" i="1"/>
  <c r="W285" i="1"/>
  <c r="V285" i="1"/>
  <c r="U285" i="1"/>
  <c r="J285" i="1"/>
  <c r="I285" i="1"/>
  <c r="H285" i="1" a="1"/>
  <c r="H285" i="1"/>
  <c r="G285" i="1"/>
  <c r="Z284" i="1"/>
  <c r="Y284" i="1"/>
  <c r="X284" i="1"/>
  <c r="W284" i="1"/>
  <c r="V284" i="1"/>
  <c r="U284" i="1"/>
  <c r="J284" i="1"/>
  <c r="I284" i="1"/>
  <c r="H284" i="1" a="1"/>
  <c r="H284" i="1"/>
  <c r="G284" i="1"/>
  <c r="Z283" i="1"/>
  <c r="Y283" i="1"/>
  <c r="X283" i="1"/>
  <c r="W283" i="1"/>
  <c r="V283" i="1"/>
  <c r="U283" i="1"/>
  <c r="J283" i="1"/>
  <c r="I283" i="1"/>
  <c r="H283" i="1" a="1"/>
  <c r="H283" i="1"/>
  <c r="G283" i="1"/>
  <c r="Z282" i="1"/>
  <c r="Y282" i="1"/>
  <c r="X282" i="1"/>
  <c r="W282" i="1"/>
  <c r="V282" i="1"/>
  <c r="U282" i="1"/>
  <c r="J282" i="1"/>
  <c r="I282" i="1"/>
  <c r="H282" i="1" a="1"/>
  <c r="H282" i="1"/>
  <c r="G282" i="1"/>
  <c r="Z281" i="1"/>
  <c r="Y281" i="1"/>
  <c r="X281" i="1"/>
  <c r="W281" i="1"/>
  <c r="V281" i="1"/>
  <c r="U281" i="1"/>
  <c r="J281" i="1"/>
  <c r="I281" i="1"/>
  <c r="H281" i="1" a="1"/>
  <c r="H281" i="1" s="1"/>
  <c r="G281" i="1"/>
  <c r="Z280" i="1"/>
  <c r="Y280" i="1"/>
  <c r="X280" i="1"/>
  <c r="W280" i="1"/>
  <c r="V280" i="1"/>
  <c r="U280" i="1"/>
  <c r="J280" i="1"/>
  <c r="I280" i="1"/>
  <c r="H280" i="1" a="1"/>
  <c r="H280" i="1" s="1"/>
  <c r="G280" i="1"/>
  <c r="Z279" i="1"/>
  <c r="Y279" i="1"/>
  <c r="X279" i="1"/>
  <c r="W279" i="1"/>
  <c r="V279" i="1"/>
  <c r="U279" i="1"/>
  <c r="J279" i="1"/>
  <c r="I279" i="1"/>
  <c r="H279" i="1" a="1"/>
  <c r="H279" i="1" s="1"/>
  <c r="G279" i="1"/>
  <c r="Z278" i="1"/>
  <c r="Y278" i="1"/>
  <c r="X278" i="1"/>
  <c r="W278" i="1"/>
  <c r="V278" i="1"/>
  <c r="U278" i="1"/>
  <c r="J278" i="1"/>
  <c r="I278" i="1"/>
  <c r="H278" i="1" a="1"/>
  <c r="H278" i="1"/>
  <c r="G278" i="1"/>
  <c r="Z277" i="1"/>
  <c r="Y277" i="1"/>
  <c r="X277" i="1"/>
  <c r="W277" i="1"/>
  <c r="V277" i="1"/>
  <c r="U277" i="1"/>
  <c r="J277" i="1"/>
  <c r="I277" i="1"/>
  <c r="H277" i="1" a="1"/>
  <c r="H277" i="1"/>
  <c r="G277" i="1"/>
  <c r="Z276" i="1"/>
  <c r="Y276" i="1"/>
  <c r="X276" i="1"/>
  <c r="W276" i="1"/>
  <c r="V276" i="1"/>
  <c r="U276" i="1"/>
  <c r="J276" i="1"/>
  <c r="I276" i="1"/>
  <c r="H276" i="1" a="1"/>
  <c r="H276" i="1"/>
  <c r="G276" i="1"/>
  <c r="Z275" i="1"/>
  <c r="Y275" i="1"/>
  <c r="X275" i="1"/>
  <c r="W275" i="1"/>
  <c r="V275" i="1"/>
  <c r="U275" i="1"/>
  <c r="J275" i="1"/>
  <c r="I275" i="1"/>
  <c r="H275" i="1" a="1"/>
  <c r="H275" i="1" s="1"/>
  <c r="G275" i="1"/>
  <c r="Z274" i="1"/>
  <c r="Y274" i="1"/>
  <c r="X274" i="1"/>
  <c r="W274" i="1"/>
  <c r="V274" i="1"/>
  <c r="U274" i="1"/>
  <c r="J274" i="1"/>
  <c r="I274" i="1"/>
  <c r="H274" i="1" a="1"/>
  <c r="H274" i="1"/>
  <c r="G274" i="1"/>
  <c r="Z273" i="1"/>
  <c r="Y273" i="1"/>
  <c r="X273" i="1"/>
  <c r="W273" i="1"/>
  <c r="V273" i="1"/>
  <c r="U273" i="1"/>
  <c r="J273" i="1"/>
  <c r="I273" i="1"/>
  <c r="H273" i="1" a="1"/>
  <c r="H273" i="1" s="1"/>
  <c r="G273" i="1"/>
  <c r="Z272" i="1"/>
  <c r="Y272" i="1"/>
  <c r="X272" i="1"/>
  <c r="W272" i="1"/>
  <c r="V272" i="1"/>
  <c r="U272" i="1"/>
  <c r="J272" i="1"/>
  <c r="I272" i="1"/>
  <c r="H272" i="1" a="1"/>
  <c r="H272" i="1" s="1"/>
  <c r="G272" i="1"/>
  <c r="Z271" i="1"/>
  <c r="Y271" i="1"/>
  <c r="X271" i="1"/>
  <c r="W271" i="1"/>
  <c r="V271" i="1"/>
  <c r="U271" i="1"/>
  <c r="J271" i="1"/>
  <c r="I271" i="1"/>
  <c r="H271" i="1" a="1"/>
  <c r="H271" i="1"/>
  <c r="G271" i="1"/>
  <c r="Z270" i="1"/>
  <c r="Y270" i="1"/>
  <c r="X270" i="1"/>
  <c r="W270" i="1"/>
  <c r="V270" i="1"/>
  <c r="U270" i="1"/>
  <c r="J270" i="1"/>
  <c r="I270" i="1"/>
  <c r="H270" i="1" a="1"/>
  <c r="H270" i="1"/>
  <c r="G270" i="1"/>
  <c r="Z269" i="1"/>
  <c r="Y269" i="1"/>
  <c r="X269" i="1"/>
  <c r="W269" i="1"/>
  <c r="V269" i="1"/>
  <c r="U269" i="1"/>
  <c r="J269" i="1"/>
  <c r="I269" i="1"/>
  <c r="H269" i="1" a="1"/>
  <c r="H269" i="1"/>
  <c r="G269" i="1"/>
  <c r="Z268" i="1"/>
  <c r="Y268" i="1"/>
  <c r="X268" i="1"/>
  <c r="W268" i="1"/>
  <c r="V268" i="1"/>
  <c r="U268" i="1"/>
  <c r="J268" i="1"/>
  <c r="I268" i="1"/>
  <c r="H268" i="1" a="1"/>
  <c r="H268" i="1"/>
  <c r="G268" i="1"/>
  <c r="Z267" i="1"/>
  <c r="Y267" i="1"/>
  <c r="X267" i="1"/>
  <c r="W267" i="1"/>
  <c r="V267" i="1"/>
  <c r="U267" i="1"/>
  <c r="J267" i="1"/>
  <c r="I267" i="1"/>
  <c r="H267" i="1" a="1"/>
  <c r="H267" i="1"/>
  <c r="G267" i="1"/>
  <c r="Z266" i="1"/>
  <c r="Y266" i="1"/>
  <c r="X266" i="1"/>
  <c r="W266" i="1"/>
  <c r="V266" i="1"/>
  <c r="U266" i="1"/>
  <c r="J266" i="1"/>
  <c r="I266" i="1"/>
  <c r="H266" i="1" a="1"/>
  <c r="H266" i="1"/>
  <c r="G266" i="1"/>
  <c r="Z265" i="1"/>
  <c r="Y265" i="1"/>
  <c r="X265" i="1"/>
  <c r="W265" i="1"/>
  <c r="V265" i="1"/>
  <c r="U265" i="1"/>
  <c r="J265" i="1"/>
  <c r="I265" i="1"/>
  <c r="H265" i="1" a="1"/>
  <c r="H265" i="1" s="1"/>
  <c r="G265" i="1"/>
  <c r="Z264" i="1"/>
  <c r="Y264" i="1"/>
  <c r="X264" i="1"/>
  <c r="W264" i="1"/>
  <c r="V264" i="1"/>
  <c r="U264" i="1"/>
  <c r="J264" i="1"/>
  <c r="I264" i="1"/>
  <c r="H264" i="1" a="1"/>
  <c r="H264" i="1" s="1"/>
  <c r="G264" i="1"/>
  <c r="Z263" i="1"/>
  <c r="Y263" i="1"/>
  <c r="X263" i="1"/>
  <c r="W263" i="1"/>
  <c r="V263" i="1"/>
  <c r="U263" i="1"/>
  <c r="J263" i="1"/>
  <c r="I263" i="1"/>
  <c r="H263" i="1" a="1"/>
  <c r="H263" i="1" s="1"/>
  <c r="G263" i="1"/>
  <c r="Z262" i="1"/>
  <c r="Y262" i="1"/>
  <c r="X262" i="1"/>
  <c r="W262" i="1"/>
  <c r="V262" i="1"/>
  <c r="U262" i="1"/>
  <c r="J262" i="1"/>
  <c r="I262" i="1"/>
  <c r="H262" i="1" a="1"/>
  <c r="H262" i="1"/>
  <c r="G262" i="1"/>
  <c r="Z261" i="1"/>
  <c r="Y261" i="1"/>
  <c r="X261" i="1"/>
  <c r="W261" i="1"/>
  <c r="V261" i="1"/>
  <c r="U261" i="1"/>
  <c r="J261" i="1"/>
  <c r="I261" i="1"/>
  <c r="H261" i="1" a="1"/>
  <c r="H261" i="1"/>
  <c r="G261" i="1"/>
  <c r="Z260" i="1"/>
  <c r="Y260" i="1"/>
  <c r="X260" i="1"/>
  <c r="W260" i="1"/>
  <c r="V260" i="1"/>
  <c r="U260" i="1"/>
  <c r="J260" i="1"/>
  <c r="I260" i="1"/>
  <c r="H260" i="1" a="1"/>
  <c r="H260" i="1"/>
  <c r="G260" i="1"/>
  <c r="Z259" i="1"/>
  <c r="Y259" i="1"/>
  <c r="X259" i="1"/>
  <c r="W259" i="1"/>
  <c r="V259" i="1"/>
  <c r="U259" i="1"/>
  <c r="J259" i="1"/>
  <c r="I259" i="1"/>
  <c r="H259" i="1" a="1"/>
  <c r="H259" i="1" s="1"/>
  <c r="G259" i="1"/>
  <c r="Z258" i="1"/>
  <c r="Y258" i="1"/>
  <c r="X258" i="1"/>
  <c r="W258" i="1"/>
  <c r="V258" i="1"/>
  <c r="U258" i="1"/>
  <c r="J258" i="1"/>
  <c r="I258" i="1"/>
  <c r="H258" i="1" a="1"/>
  <c r="H258" i="1"/>
  <c r="G258" i="1"/>
  <c r="Z257" i="1"/>
  <c r="Y257" i="1"/>
  <c r="X257" i="1"/>
  <c r="W257" i="1"/>
  <c r="V257" i="1"/>
  <c r="U257" i="1"/>
  <c r="J257" i="1"/>
  <c r="I257" i="1"/>
  <c r="H257" i="1" a="1"/>
  <c r="H257" i="1" s="1"/>
  <c r="G257" i="1"/>
  <c r="Z256" i="1"/>
  <c r="Y256" i="1"/>
  <c r="X256" i="1"/>
  <c r="W256" i="1"/>
  <c r="V256" i="1"/>
  <c r="U256" i="1"/>
  <c r="J256" i="1"/>
  <c r="I256" i="1"/>
  <c r="H256" i="1" a="1"/>
  <c r="H256" i="1" s="1"/>
  <c r="G256" i="1"/>
  <c r="Z255" i="1"/>
  <c r="Y255" i="1"/>
  <c r="X255" i="1"/>
  <c r="W255" i="1"/>
  <c r="V255" i="1"/>
  <c r="U255" i="1"/>
  <c r="J255" i="1"/>
  <c r="I255" i="1"/>
  <c r="H255" i="1" a="1"/>
  <c r="H255" i="1"/>
  <c r="G255" i="1"/>
  <c r="Z254" i="1"/>
  <c r="Y254" i="1"/>
  <c r="X254" i="1"/>
  <c r="W254" i="1"/>
  <c r="V254" i="1"/>
  <c r="U254" i="1"/>
  <c r="J254" i="1"/>
  <c r="I254" i="1"/>
  <c r="H254" i="1" a="1"/>
  <c r="H254" i="1"/>
  <c r="G254" i="1"/>
  <c r="Z253" i="1"/>
  <c r="Y253" i="1"/>
  <c r="X253" i="1"/>
  <c r="W253" i="1"/>
  <c r="V253" i="1"/>
  <c r="U253" i="1"/>
  <c r="J253" i="1"/>
  <c r="I253" i="1"/>
  <c r="H253" i="1" a="1"/>
  <c r="H253" i="1"/>
  <c r="G253" i="1"/>
  <c r="Z252" i="1"/>
  <c r="Y252" i="1"/>
  <c r="X252" i="1"/>
  <c r="W252" i="1"/>
  <c r="V252" i="1"/>
  <c r="U252" i="1"/>
  <c r="J252" i="1"/>
  <c r="I252" i="1"/>
  <c r="H252" i="1" a="1"/>
  <c r="H252" i="1"/>
  <c r="G252" i="1"/>
  <c r="Z251" i="1"/>
  <c r="Y251" i="1"/>
  <c r="X251" i="1"/>
  <c r="W251" i="1"/>
  <c r="V251" i="1"/>
  <c r="U251" i="1"/>
  <c r="J251" i="1"/>
  <c r="I251" i="1"/>
  <c r="H251" i="1" a="1"/>
  <c r="H251" i="1"/>
  <c r="G251" i="1"/>
  <c r="Z250" i="1"/>
  <c r="Y250" i="1"/>
  <c r="X250" i="1"/>
  <c r="W250" i="1"/>
  <c r="V250" i="1"/>
  <c r="U250" i="1"/>
  <c r="J250" i="1"/>
  <c r="I250" i="1"/>
  <c r="H250" i="1" a="1"/>
  <c r="H250" i="1"/>
  <c r="G250" i="1"/>
  <c r="Z249" i="1"/>
  <c r="Y249" i="1"/>
  <c r="X249" i="1"/>
  <c r="W249" i="1"/>
  <c r="V249" i="1"/>
  <c r="U249" i="1"/>
  <c r="J249" i="1"/>
  <c r="I249" i="1"/>
  <c r="H249" i="1" a="1"/>
  <c r="H249" i="1" s="1"/>
  <c r="G249" i="1"/>
  <c r="Z248" i="1"/>
  <c r="Y248" i="1"/>
  <c r="X248" i="1"/>
  <c r="W248" i="1"/>
  <c r="V248" i="1"/>
  <c r="U248" i="1"/>
  <c r="J248" i="1"/>
  <c r="I248" i="1"/>
  <c r="H248" i="1" a="1"/>
  <c r="H248" i="1" s="1"/>
  <c r="G248" i="1"/>
  <c r="Z247" i="1"/>
  <c r="Y247" i="1"/>
  <c r="X247" i="1"/>
  <c r="W247" i="1"/>
  <c r="V247" i="1"/>
  <c r="U247" i="1"/>
  <c r="J247" i="1"/>
  <c r="I247" i="1"/>
  <c r="H247" i="1" a="1"/>
  <c r="H247" i="1" s="1"/>
  <c r="G247" i="1"/>
  <c r="Z246" i="1"/>
  <c r="Y246" i="1"/>
  <c r="X246" i="1"/>
  <c r="W246" i="1"/>
  <c r="V246" i="1"/>
  <c r="U246" i="1"/>
  <c r="J246" i="1"/>
  <c r="I246" i="1"/>
  <c r="H246" i="1" a="1"/>
  <c r="H246" i="1"/>
  <c r="G246" i="1"/>
  <c r="Z245" i="1"/>
  <c r="Y245" i="1"/>
  <c r="X245" i="1"/>
  <c r="W245" i="1"/>
  <c r="V245" i="1"/>
  <c r="U245" i="1"/>
  <c r="J245" i="1"/>
  <c r="I245" i="1"/>
  <c r="H245" i="1" a="1"/>
  <c r="H245" i="1"/>
  <c r="G245" i="1"/>
  <c r="Z244" i="1"/>
  <c r="Y244" i="1"/>
  <c r="X244" i="1"/>
  <c r="W244" i="1"/>
  <c r="V244" i="1"/>
  <c r="U244" i="1"/>
  <c r="J244" i="1"/>
  <c r="I244" i="1"/>
  <c r="H244" i="1" a="1"/>
  <c r="H244" i="1"/>
  <c r="G244" i="1"/>
  <c r="Z243" i="1"/>
  <c r="Y243" i="1"/>
  <c r="X243" i="1"/>
  <c r="W243" i="1"/>
  <c r="V243" i="1"/>
  <c r="U243" i="1"/>
  <c r="J243" i="1"/>
  <c r="I243" i="1"/>
  <c r="H243" i="1" a="1"/>
  <c r="H243" i="1" s="1"/>
  <c r="G243" i="1"/>
  <c r="Z242" i="1"/>
  <c r="Y242" i="1"/>
  <c r="X242" i="1"/>
  <c r="W242" i="1"/>
  <c r="V242" i="1"/>
  <c r="U242" i="1"/>
  <c r="J242" i="1"/>
  <c r="I242" i="1"/>
  <c r="H242" i="1" a="1"/>
  <c r="H242" i="1"/>
  <c r="G242" i="1"/>
  <c r="Z241" i="1"/>
  <c r="Y241" i="1"/>
  <c r="X241" i="1"/>
  <c r="W241" i="1"/>
  <c r="V241" i="1"/>
  <c r="U241" i="1"/>
  <c r="J241" i="1"/>
  <c r="I241" i="1"/>
  <c r="H241" i="1" a="1"/>
  <c r="H241" i="1" s="1"/>
  <c r="G241" i="1"/>
  <c r="Z240" i="1"/>
  <c r="Y240" i="1"/>
  <c r="X240" i="1"/>
  <c r="W240" i="1"/>
  <c r="V240" i="1"/>
  <c r="U240" i="1"/>
  <c r="J240" i="1"/>
  <c r="I240" i="1"/>
  <c r="H240" i="1" a="1"/>
  <c r="H240" i="1" s="1"/>
  <c r="G240" i="1"/>
  <c r="Z239" i="1"/>
  <c r="Y239" i="1"/>
  <c r="X239" i="1"/>
  <c r="W239" i="1"/>
  <c r="V239" i="1"/>
  <c r="U239" i="1"/>
  <c r="J239" i="1"/>
  <c r="I239" i="1"/>
  <c r="H239" i="1" a="1"/>
  <c r="H239" i="1"/>
  <c r="G239" i="1"/>
  <c r="Z238" i="1"/>
  <c r="Y238" i="1"/>
  <c r="X238" i="1"/>
  <c r="W238" i="1"/>
  <c r="V238" i="1"/>
  <c r="U238" i="1"/>
  <c r="J238" i="1"/>
  <c r="I238" i="1"/>
  <c r="H238" i="1" a="1"/>
  <c r="H238" i="1"/>
  <c r="G238" i="1"/>
  <c r="Z237" i="1"/>
  <c r="Y237" i="1"/>
  <c r="X237" i="1"/>
  <c r="W237" i="1"/>
  <c r="V237" i="1"/>
  <c r="U237" i="1"/>
  <c r="J237" i="1"/>
  <c r="I237" i="1"/>
  <c r="H237" i="1" a="1"/>
  <c r="H237" i="1"/>
  <c r="G237" i="1"/>
  <c r="Z236" i="1"/>
  <c r="Y236" i="1"/>
  <c r="X236" i="1"/>
  <c r="W236" i="1"/>
  <c r="V236" i="1"/>
  <c r="U236" i="1"/>
  <c r="J236" i="1"/>
  <c r="I236" i="1"/>
  <c r="H236" i="1" a="1"/>
  <c r="H236" i="1"/>
  <c r="G236" i="1"/>
  <c r="Z235" i="1"/>
  <c r="Y235" i="1"/>
  <c r="X235" i="1"/>
  <c r="W235" i="1"/>
  <c r="V235" i="1"/>
  <c r="U235" i="1"/>
  <c r="J235" i="1"/>
  <c r="I235" i="1"/>
  <c r="H235" i="1" a="1"/>
  <c r="H235" i="1"/>
  <c r="G235" i="1"/>
  <c r="Z234" i="1"/>
  <c r="Y234" i="1"/>
  <c r="X234" i="1"/>
  <c r="W234" i="1"/>
  <c r="V234" i="1"/>
  <c r="U234" i="1"/>
  <c r="J234" i="1"/>
  <c r="I234" i="1"/>
  <c r="H234" i="1" a="1"/>
  <c r="H234" i="1"/>
  <c r="G234" i="1"/>
  <c r="Z233" i="1"/>
  <c r="Y233" i="1"/>
  <c r="X233" i="1"/>
  <c r="W233" i="1"/>
  <c r="V233" i="1"/>
  <c r="U233" i="1"/>
  <c r="J233" i="1"/>
  <c r="I233" i="1"/>
  <c r="H233" i="1" a="1"/>
  <c r="H233" i="1" s="1"/>
  <c r="G233" i="1"/>
  <c r="Z232" i="1"/>
  <c r="Y232" i="1"/>
  <c r="X232" i="1"/>
  <c r="W232" i="1"/>
  <c r="V232" i="1"/>
  <c r="U232" i="1"/>
  <c r="J232" i="1"/>
  <c r="I232" i="1"/>
  <c r="H232" i="1" a="1"/>
  <c r="H232" i="1" s="1"/>
  <c r="G232" i="1"/>
  <c r="Z231" i="1"/>
  <c r="Y231" i="1"/>
  <c r="X231" i="1"/>
  <c r="W231" i="1"/>
  <c r="V231" i="1"/>
  <c r="U231" i="1"/>
  <c r="J231" i="1"/>
  <c r="I231" i="1"/>
  <c r="H231" i="1" a="1"/>
  <c r="H231" i="1" s="1"/>
  <c r="G231" i="1"/>
  <c r="Z230" i="1"/>
  <c r="Y230" i="1"/>
  <c r="X230" i="1"/>
  <c r="W230" i="1"/>
  <c r="V230" i="1"/>
  <c r="U230" i="1"/>
  <c r="J230" i="1"/>
  <c r="I230" i="1"/>
  <c r="H230" i="1" a="1"/>
  <c r="H230" i="1"/>
  <c r="G230" i="1"/>
  <c r="Z229" i="1"/>
  <c r="Y229" i="1"/>
  <c r="X229" i="1"/>
  <c r="W229" i="1"/>
  <c r="V229" i="1"/>
  <c r="U229" i="1"/>
  <c r="J229" i="1"/>
  <c r="I229" i="1"/>
  <c r="H229" i="1" a="1"/>
  <c r="H229" i="1"/>
  <c r="G229" i="1"/>
  <c r="Z228" i="1"/>
  <c r="Y228" i="1"/>
  <c r="X228" i="1"/>
  <c r="W228" i="1"/>
  <c r="V228" i="1"/>
  <c r="U228" i="1"/>
  <c r="J228" i="1"/>
  <c r="I228" i="1"/>
  <c r="H228" i="1" a="1"/>
  <c r="H228" i="1"/>
  <c r="G228" i="1"/>
  <c r="Z227" i="1"/>
  <c r="Y227" i="1"/>
  <c r="X227" i="1"/>
  <c r="W227" i="1"/>
  <c r="V227" i="1"/>
  <c r="U227" i="1"/>
  <c r="J227" i="1"/>
  <c r="I227" i="1"/>
  <c r="H227" i="1" a="1"/>
  <c r="H227" i="1" s="1"/>
  <c r="G227" i="1"/>
  <c r="Z226" i="1"/>
  <c r="Y226" i="1"/>
  <c r="X226" i="1"/>
  <c r="W226" i="1"/>
  <c r="V226" i="1"/>
  <c r="U226" i="1"/>
  <c r="J226" i="1"/>
  <c r="I226" i="1"/>
  <c r="H226" i="1" a="1"/>
  <c r="H226" i="1"/>
  <c r="G226" i="1"/>
  <c r="Z225" i="1"/>
  <c r="Y225" i="1"/>
  <c r="X225" i="1"/>
  <c r="W225" i="1"/>
  <c r="V225" i="1"/>
  <c r="U225" i="1"/>
  <c r="J225" i="1"/>
  <c r="I225" i="1"/>
  <c r="H225" i="1" a="1"/>
  <c r="H225" i="1" s="1"/>
  <c r="G225" i="1"/>
  <c r="Z224" i="1"/>
  <c r="Y224" i="1"/>
  <c r="X224" i="1"/>
  <c r="W224" i="1"/>
  <c r="V224" i="1"/>
  <c r="U224" i="1"/>
  <c r="J224" i="1"/>
  <c r="I224" i="1"/>
  <c r="H224" i="1" a="1"/>
  <c r="H224" i="1" s="1"/>
  <c r="G224" i="1"/>
  <c r="Z223" i="1"/>
  <c r="Y223" i="1"/>
  <c r="X223" i="1"/>
  <c r="W223" i="1"/>
  <c r="V223" i="1"/>
  <c r="U223" i="1"/>
  <c r="J223" i="1"/>
  <c r="I223" i="1"/>
  <c r="H223" i="1" a="1"/>
  <c r="H223" i="1"/>
  <c r="G223" i="1"/>
  <c r="Z222" i="1"/>
  <c r="Y222" i="1"/>
  <c r="X222" i="1"/>
  <c r="W222" i="1"/>
  <c r="V222" i="1"/>
  <c r="U222" i="1"/>
  <c r="J222" i="1"/>
  <c r="I222" i="1"/>
  <c r="H222" i="1" a="1"/>
  <c r="H222" i="1"/>
  <c r="G222" i="1"/>
  <c r="Z221" i="1"/>
  <c r="Y221" i="1"/>
  <c r="X221" i="1"/>
  <c r="W221" i="1"/>
  <c r="V221" i="1"/>
  <c r="U221" i="1"/>
  <c r="J221" i="1"/>
  <c r="I221" i="1"/>
  <c r="H221" i="1" a="1"/>
  <c r="H221" i="1"/>
  <c r="G221" i="1"/>
  <c r="Z220" i="1"/>
  <c r="Y220" i="1"/>
  <c r="X220" i="1"/>
  <c r="W220" i="1"/>
  <c r="V220" i="1"/>
  <c r="U220" i="1"/>
  <c r="J220" i="1"/>
  <c r="I220" i="1"/>
  <c r="H220" i="1" a="1"/>
  <c r="H220" i="1"/>
  <c r="G220" i="1"/>
  <c r="Z219" i="1"/>
  <c r="Y219" i="1"/>
  <c r="X219" i="1"/>
  <c r="W219" i="1"/>
  <c r="V219" i="1"/>
  <c r="U219" i="1"/>
  <c r="J219" i="1"/>
  <c r="I219" i="1"/>
  <c r="H219" i="1" a="1"/>
  <c r="H219" i="1"/>
  <c r="G219" i="1"/>
  <c r="Z218" i="1"/>
  <c r="Y218" i="1"/>
  <c r="X218" i="1"/>
  <c r="W218" i="1"/>
  <c r="V218" i="1"/>
  <c r="U218" i="1"/>
  <c r="J218" i="1"/>
  <c r="I218" i="1"/>
  <c r="H218" i="1" a="1"/>
  <c r="H218" i="1"/>
  <c r="G218" i="1"/>
  <c r="Z217" i="1"/>
  <c r="Y217" i="1"/>
  <c r="X217" i="1"/>
  <c r="W217" i="1"/>
  <c r="V217" i="1"/>
  <c r="U217" i="1"/>
  <c r="J217" i="1"/>
  <c r="I217" i="1"/>
  <c r="H217" i="1" a="1"/>
  <c r="H217" i="1" s="1"/>
  <c r="G217" i="1"/>
  <c r="Z216" i="1"/>
  <c r="Y216" i="1"/>
  <c r="X216" i="1"/>
  <c r="W216" i="1"/>
  <c r="V216" i="1"/>
  <c r="U216" i="1"/>
  <c r="J216" i="1"/>
  <c r="I216" i="1"/>
  <c r="H216" i="1" a="1"/>
  <c r="H216" i="1" s="1"/>
  <c r="G216" i="1"/>
  <c r="Z215" i="1"/>
  <c r="Y215" i="1"/>
  <c r="X215" i="1"/>
  <c r="W215" i="1"/>
  <c r="V215" i="1"/>
  <c r="U215" i="1"/>
  <c r="J215" i="1"/>
  <c r="I215" i="1"/>
  <c r="H215" i="1" a="1"/>
  <c r="H215" i="1" s="1"/>
  <c r="G215" i="1"/>
  <c r="Z214" i="1"/>
  <c r="Y214" i="1"/>
  <c r="X214" i="1"/>
  <c r="W214" i="1"/>
  <c r="V214" i="1"/>
  <c r="U214" i="1"/>
  <c r="J214" i="1"/>
  <c r="I214" i="1"/>
  <c r="H214" i="1" a="1"/>
  <c r="H214" i="1"/>
  <c r="G214" i="1"/>
  <c r="Z213" i="1"/>
  <c r="Y213" i="1"/>
  <c r="X213" i="1"/>
  <c r="W213" i="1"/>
  <c r="V213" i="1"/>
  <c r="U213" i="1"/>
  <c r="J213" i="1"/>
  <c r="I213" i="1"/>
  <c r="H213" i="1" a="1"/>
  <c r="H213" i="1"/>
  <c r="G213" i="1"/>
  <c r="Z212" i="1"/>
  <c r="Y212" i="1"/>
  <c r="X212" i="1"/>
  <c r="W212" i="1"/>
  <c r="V212" i="1"/>
  <c r="U212" i="1"/>
  <c r="J212" i="1"/>
  <c r="I212" i="1"/>
  <c r="H212" i="1" a="1"/>
  <c r="H212" i="1"/>
  <c r="G212" i="1"/>
  <c r="Z211" i="1"/>
  <c r="Y211" i="1"/>
  <c r="X211" i="1"/>
  <c r="W211" i="1"/>
  <c r="V211" i="1"/>
  <c r="U211" i="1"/>
  <c r="J211" i="1"/>
  <c r="I211" i="1"/>
  <c r="H211" i="1" a="1"/>
  <c r="H211" i="1" s="1"/>
  <c r="G211" i="1"/>
  <c r="Z210" i="1"/>
  <c r="Y210" i="1"/>
  <c r="X210" i="1"/>
  <c r="W210" i="1"/>
  <c r="V210" i="1"/>
  <c r="U210" i="1"/>
  <c r="J210" i="1"/>
  <c r="I210" i="1"/>
  <c r="H210" i="1" a="1"/>
  <c r="H210" i="1"/>
  <c r="G210" i="1"/>
  <c r="Z209" i="1"/>
  <c r="Y209" i="1"/>
  <c r="X209" i="1"/>
  <c r="W209" i="1"/>
  <c r="V209" i="1"/>
  <c r="U209" i="1"/>
  <c r="J209" i="1"/>
  <c r="I209" i="1"/>
  <c r="H209" i="1" a="1"/>
  <c r="H209" i="1" s="1"/>
  <c r="G209" i="1"/>
  <c r="Z208" i="1"/>
  <c r="Y208" i="1"/>
  <c r="X208" i="1"/>
  <c r="W208" i="1"/>
  <c r="V208" i="1"/>
  <c r="U208" i="1"/>
  <c r="J208" i="1"/>
  <c r="I208" i="1"/>
  <c r="H208" i="1" a="1"/>
  <c r="H208" i="1" s="1"/>
  <c r="G208" i="1"/>
  <c r="Z207" i="1"/>
  <c r="Y207" i="1"/>
  <c r="X207" i="1"/>
  <c r="W207" i="1"/>
  <c r="V207" i="1"/>
  <c r="U207" i="1"/>
  <c r="J207" i="1"/>
  <c r="I207" i="1"/>
  <c r="H207" i="1" a="1"/>
  <c r="H207" i="1"/>
  <c r="G207" i="1"/>
  <c r="Z206" i="1"/>
  <c r="Y206" i="1"/>
  <c r="X206" i="1"/>
  <c r="W206" i="1"/>
  <c r="V206" i="1"/>
  <c r="U206" i="1"/>
  <c r="J206" i="1"/>
  <c r="I206" i="1"/>
  <c r="H206" i="1" a="1"/>
  <c r="H206" i="1"/>
  <c r="G206" i="1"/>
  <c r="Z205" i="1"/>
  <c r="Y205" i="1"/>
  <c r="X205" i="1"/>
  <c r="W205" i="1"/>
  <c r="V205" i="1"/>
  <c r="U205" i="1"/>
  <c r="J205" i="1"/>
  <c r="I205" i="1"/>
  <c r="H205" i="1" a="1"/>
  <c r="H205" i="1"/>
  <c r="G205" i="1"/>
  <c r="Z204" i="1"/>
  <c r="Y204" i="1"/>
  <c r="X204" i="1"/>
  <c r="W204" i="1"/>
  <c r="V204" i="1"/>
  <c r="U204" i="1"/>
  <c r="J204" i="1"/>
  <c r="I204" i="1"/>
  <c r="H204" i="1" a="1"/>
  <c r="H204" i="1"/>
  <c r="G204" i="1"/>
  <c r="Z203" i="1"/>
  <c r="Y203" i="1"/>
  <c r="X203" i="1"/>
  <c r="W203" i="1"/>
  <c r="V203" i="1"/>
  <c r="U203" i="1"/>
  <c r="J203" i="1"/>
  <c r="I203" i="1"/>
  <c r="H203" i="1" a="1"/>
  <c r="H203" i="1"/>
  <c r="G203" i="1"/>
  <c r="Z202" i="1"/>
  <c r="Y202" i="1"/>
  <c r="X202" i="1"/>
  <c r="W202" i="1"/>
  <c r="V202" i="1"/>
  <c r="U202" i="1"/>
  <c r="J202" i="1"/>
  <c r="I202" i="1"/>
  <c r="H202" i="1" a="1"/>
  <c r="H202" i="1"/>
  <c r="G202" i="1"/>
  <c r="Z201" i="1"/>
  <c r="Y201" i="1"/>
  <c r="X201" i="1"/>
  <c r="W201" i="1"/>
  <c r="V201" i="1"/>
  <c r="U201" i="1"/>
  <c r="J201" i="1"/>
  <c r="I201" i="1"/>
  <c r="H201" i="1" a="1"/>
  <c r="H201" i="1" s="1"/>
  <c r="G201" i="1"/>
  <c r="Z200" i="1"/>
  <c r="Y200" i="1"/>
  <c r="X200" i="1"/>
  <c r="W200" i="1"/>
  <c r="V200" i="1"/>
  <c r="U200" i="1"/>
  <c r="J200" i="1"/>
  <c r="I200" i="1"/>
  <c r="H200" i="1" a="1"/>
  <c r="H200" i="1" s="1"/>
  <c r="G200" i="1"/>
  <c r="Z199" i="1"/>
  <c r="Y199" i="1"/>
  <c r="X199" i="1"/>
  <c r="W199" i="1"/>
  <c r="V199" i="1"/>
  <c r="U199" i="1"/>
  <c r="J199" i="1"/>
  <c r="I199" i="1"/>
  <c r="H199" i="1" a="1"/>
  <c r="H199" i="1" s="1"/>
  <c r="G199" i="1"/>
  <c r="Z198" i="1"/>
  <c r="Y198" i="1"/>
  <c r="X198" i="1"/>
  <c r="W198" i="1"/>
  <c r="V198" i="1"/>
  <c r="U198" i="1"/>
  <c r="J198" i="1"/>
  <c r="I198" i="1"/>
  <c r="H198" i="1" a="1"/>
  <c r="H198" i="1"/>
  <c r="G198" i="1"/>
  <c r="Z197" i="1"/>
  <c r="Y197" i="1"/>
  <c r="X197" i="1"/>
  <c r="W197" i="1"/>
  <c r="V197" i="1"/>
  <c r="U197" i="1"/>
  <c r="J197" i="1"/>
  <c r="I197" i="1"/>
  <c r="H197" i="1" a="1"/>
  <c r="H197" i="1"/>
  <c r="G197" i="1"/>
  <c r="Z196" i="1"/>
  <c r="Y196" i="1"/>
  <c r="X196" i="1"/>
  <c r="W196" i="1"/>
  <c r="V196" i="1"/>
  <c r="U196" i="1"/>
  <c r="J196" i="1"/>
  <c r="I196" i="1"/>
  <c r="H196" i="1" a="1"/>
  <c r="H196" i="1"/>
  <c r="G196" i="1"/>
  <c r="Z195" i="1"/>
  <c r="Y195" i="1"/>
  <c r="X195" i="1"/>
  <c r="W195" i="1"/>
  <c r="V195" i="1"/>
  <c r="U195" i="1"/>
  <c r="J195" i="1"/>
  <c r="I195" i="1"/>
  <c r="H195" i="1" a="1"/>
  <c r="H195" i="1" s="1"/>
  <c r="G195" i="1"/>
  <c r="Z194" i="1"/>
  <c r="Y194" i="1"/>
  <c r="X194" i="1"/>
  <c r="W194" i="1"/>
  <c r="V194" i="1"/>
  <c r="U194" i="1"/>
  <c r="J194" i="1"/>
  <c r="I194" i="1"/>
  <c r="H194" i="1" a="1"/>
  <c r="H194" i="1"/>
  <c r="G194" i="1"/>
  <c r="Z193" i="1"/>
  <c r="Y193" i="1"/>
  <c r="X193" i="1"/>
  <c r="W193" i="1"/>
  <c r="V193" i="1"/>
  <c r="U193" i="1"/>
  <c r="J193" i="1"/>
  <c r="I193" i="1"/>
  <c r="H193" i="1" a="1"/>
  <c r="H193" i="1" s="1"/>
  <c r="G193" i="1"/>
  <c r="Z192" i="1"/>
  <c r="Y192" i="1"/>
  <c r="X192" i="1"/>
  <c r="W192" i="1"/>
  <c r="V192" i="1"/>
  <c r="U192" i="1"/>
  <c r="J192" i="1"/>
  <c r="I192" i="1"/>
  <c r="H192" i="1" a="1"/>
  <c r="H192" i="1" s="1"/>
  <c r="G192" i="1"/>
  <c r="Z191" i="1"/>
  <c r="Y191" i="1"/>
  <c r="X191" i="1"/>
  <c r="W191" i="1"/>
  <c r="V191" i="1"/>
  <c r="U191" i="1"/>
  <c r="J191" i="1"/>
  <c r="I191" i="1"/>
  <c r="H191" i="1" a="1"/>
  <c r="H191" i="1"/>
  <c r="G191" i="1"/>
  <c r="Z190" i="1"/>
  <c r="Y190" i="1"/>
  <c r="X190" i="1"/>
  <c r="W190" i="1"/>
  <c r="V190" i="1"/>
  <c r="U190" i="1"/>
  <c r="J190" i="1"/>
  <c r="I190" i="1"/>
  <c r="H190" i="1" a="1"/>
  <c r="H190" i="1"/>
  <c r="G190" i="1"/>
  <c r="Z189" i="1"/>
  <c r="Y189" i="1"/>
  <c r="X189" i="1"/>
  <c r="W189" i="1"/>
  <c r="V189" i="1"/>
  <c r="U189" i="1"/>
  <c r="J189" i="1"/>
  <c r="I189" i="1"/>
  <c r="H189" i="1" a="1"/>
  <c r="H189" i="1"/>
  <c r="G189" i="1"/>
  <c r="Z188" i="1"/>
  <c r="Y188" i="1"/>
  <c r="X188" i="1"/>
  <c r="W188" i="1"/>
  <c r="V188" i="1"/>
  <c r="U188" i="1"/>
  <c r="J188" i="1"/>
  <c r="I188" i="1"/>
  <c r="H188" i="1" a="1"/>
  <c r="H188" i="1"/>
  <c r="G188" i="1"/>
  <c r="Z187" i="1"/>
  <c r="Y187" i="1"/>
  <c r="X187" i="1"/>
  <c r="W187" i="1"/>
  <c r="V187" i="1"/>
  <c r="U187" i="1"/>
  <c r="J187" i="1"/>
  <c r="I187" i="1"/>
  <c r="H187" i="1" a="1"/>
  <c r="H187" i="1"/>
  <c r="G187" i="1"/>
  <c r="Z186" i="1"/>
  <c r="Y186" i="1"/>
  <c r="X186" i="1"/>
  <c r="W186" i="1"/>
  <c r="V186" i="1"/>
  <c r="U186" i="1"/>
  <c r="J186" i="1"/>
  <c r="I186" i="1"/>
  <c r="H186" i="1" a="1"/>
  <c r="H186" i="1"/>
  <c r="G186" i="1"/>
  <c r="Z185" i="1"/>
  <c r="Y185" i="1"/>
  <c r="X185" i="1"/>
  <c r="W185" i="1"/>
  <c r="V185" i="1"/>
  <c r="U185" i="1"/>
  <c r="J185" i="1"/>
  <c r="I185" i="1"/>
  <c r="H185" i="1" a="1"/>
  <c r="H185" i="1" s="1"/>
  <c r="G185" i="1"/>
  <c r="Z184" i="1"/>
  <c r="Y184" i="1"/>
  <c r="X184" i="1"/>
  <c r="W184" i="1"/>
  <c r="V184" i="1"/>
  <c r="U184" i="1"/>
  <c r="J184" i="1"/>
  <c r="I184" i="1"/>
  <c r="H184" i="1" a="1"/>
  <c r="H184" i="1" s="1"/>
  <c r="G184" i="1"/>
  <c r="Z183" i="1"/>
  <c r="Y183" i="1"/>
  <c r="X183" i="1"/>
  <c r="W183" i="1"/>
  <c r="V183" i="1"/>
  <c r="U183" i="1"/>
  <c r="J183" i="1"/>
  <c r="I183" i="1"/>
  <c r="H183" i="1" a="1"/>
  <c r="H183" i="1" s="1"/>
  <c r="G183" i="1"/>
  <c r="Z182" i="1"/>
  <c r="Y182" i="1"/>
  <c r="X182" i="1"/>
  <c r="W182" i="1"/>
  <c r="V182" i="1"/>
  <c r="U182" i="1"/>
  <c r="J182" i="1"/>
  <c r="I182" i="1"/>
  <c r="H182" i="1" a="1"/>
  <c r="H182" i="1"/>
  <c r="G182" i="1"/>
  <c r="Z181" i="1"/>
  <c r="Y181" i="1"/>
  <c r="X181" i="1"/>
  <c r="W181" i="1"/>
  <c r="V181" i="1"/>
  <c r="U181" i="1"/>
  <c r="J181" i="1"/>
  <c r="I181" i="1"/>
  <c r="H181" i="1" a="1"/>
  <c r="H181" i="1"/>
  <c r="G181" i="1"/>
  <c r="Z180" i="1"/>
  <c r="Y180" i="1"/>
  <c r="X180" i="1"/>
  <c r="W180" i="1"/>
  <c r="V180" i="1"/>
  <c r="U180" i="1"/>
  <c r="J180" i="1"/>
  <c r="I180" i="1"/>
  <c r="H180" i="1" a="1"/>
  <c r="H180" i="1"/>
  <c r="G180" i="1"/>
  <c r="Z179" i="1"/>
  <c r="Y179" i="1"/>
  <c r="X179" i="1"/>
  <c r="W179" i="1"/>
  <c r="V179" i="1"/>
  <c r="U179" i="1"/>
  <c r="J179" i="1"/>
  <c r="I179" i="1"/>
  <c r="H179" i="1" a="1"/>
  <c r="H179" i="1" s="1"/>
  <c r="G179" i="1"/>
  <c r="Z178" i="1"/>
  <c r="Y178" i="1"/>
  <c r="X178" i="1"/>
  <c r="W178" i="1"/>
  <c r="V178" i="1"/>
  <c r="U178" i="1"/>
  <c r="J178" i="1"/>
  <c r="I178" i="1"/>
  <c r="H178" i="1" a="1"/>
  <c r="H178" i="1"/>
  <c r="G178" i="1"/>
  <c r="Z177" i="1"/>
  <c r="Y177" i="1"/>
  <c r="X177" i="1"/>
  <c r="W177" i="1"/>
  <c r="V177" i="1"/>
  <c r="U177" i="1"/>
  <c r="J177" i="1"/>
  <c r="I177" i="1"/>
  <c r="H177" i="1" a="1"/>
  <c r="H177" i="1" s="1"/>
  <c r="G177" i="1"/>
  <c r="Z176" i="1"/>
  <c r="Y176" i="1"/>
  <c r="X176" i="1"/>
  <c r="W176" i="1"/>
  <c r="V176" i="1"/>
  <c r="U176" i="1"/>
  <c r="J176" i="1"/>
  <c r="I176" i="1"/>
  <c r="H176" i="1" a="1"/>
  <c r="H176" i="1" s="1"/>
  <c r="G176" i="1"/>
  <c r="Z175" i="1"/>
  <c r="Y175" i="1"/>
  <c r="X175" i="1"/>
  <c r="W175" i="1"/>
  <c r="V175" i="1"/>
  <c r="U175" i="1"/>
  <c r="J175" i="1"/>
  <c r="I175" i="1"/>
  <c r="H175" i="1" a="1"/>
  <c r="H175" i="1"/>
  <c r="G175" i="1"/>
  <c r="Z174" i="1"/>
  <c r="Y174" i="1"/>
  <c r="X174" i="1"/>
  <c r="W174" i="1"/>
  <c r="V174" i="1"/>
  <c r="U174" i="1"/>
  <c r="J174" i="1"/>
  <c r="I174" i="1"/>
  <c r="H174" i="1" a="1"/>
  <c r="H174" i="1"/>
  <c r="G174" i="1"/>
  <c r="Z173" i="1"/>
  <c r="Y173" i="1"/>
  <c r="X173" i="1"/>
  <c r="W173" i="1"/>
  <c r="V173" i="1"/>
  <c r="U173" i="1"/>
  <c r="J173" i="1"/>
  <c r="I173" i="1"/>
  <c r="H173" i="1" a="1"/>
  <c r="H173" i="1"/>
  <c r="G173" i="1"/>
  <c r="Z172" i="1"/>
  <c r="Y172" i="1"/>
  <c r="X172" i="1"/>
  <c r="W172" i="1"/>
  <c r="V172" i="1"/>
  <c r="U172" i="1"/>
  <c r="J172" i="1"/>
  <c r="I172" i="1"/>
  <c r="H172" i="1" a="1"/>
  <c r="H172" i="1"/>
  <c r="G172" i="1"/>
  <c r="Z171" i="1"/>
  <c r="Y171" i="1"/>
  <c r="X171" i="1"/>
  <c r="W171" i="1"/>
  <c r="V171" i="1"/>
  <c r="U171" i="1"/>
  <c r="J171" i="1"/>
  <c r="I171" i="1"/>
  <c r="H171" i="1" a="1"/>
  <c r="H171" i="1"/>
  <c r="G171" i="1"/>
  <c r="Z170" i="1"/>
  <c r="Y170" i="1"/>
  <c r="X170" i="1"/>
  <c r="W170" i="1"/>
  <c r="V170" i="1"/>
  <c r="U170" i="1"/>
  <c r="J170" i="1"/>
  <c r="I170" i="1"/>
  <c r="H170" i="1" a="1"/>
  <c r="H170" i="1"/>
  <c r="G170" i="1"/>
  <c r="Z169" i="1"/>
  <c r="Y169" i="1"/>
  <c r="X169" i="1"/>
  <c r="W169" i="1"/>
  <c r="V169" i="1"/>
  <c r="U169" i="1"/>
  <c r="J169" i="1"/>
  <c r="I169" i="1"/>
  <c r="H169" i="1" a="1"/>
  <c r="H169" i="1" s="1"/>
  <c r="G169" i="1"/>
  <c r="Z168" i="1"/>
  <c r="Y168" i="1"/>
  <c r="X168" i="1"/>
  <c r="W168" i="1"/>
  <c r="V168" i="1"/>
  <c r="U168" i="1"/>
  <c r="J168" i="1"/>
  <c r="I168" i="1"/>
  <c r="H168" i="1" a="1"/>
  <c r="H168" i="1" s="1"/>
  <c r="G168" i="1"/>
  <c r="Z167" i="1"/>
  <c r="Y167" i="1"/>
  <c r="X167" i="1"/>
  <c r="W167" i="1"/>
  <c r="V167" i="1"/>
  <c r="U167" i="1"/>
  <c r="J167" i="1"/>
  <c r="I167" i="1"/>
  <c r="H167" i="1" a="1"/>
  <c r="H167" i="1" s="1"/>
  <c r="G167" i="1"/>
  <c r="Z166" i="1"/>
  <c r="Y166" i="1"/>
  <c r="X166" i="1"/>
  <c r="W166" i="1"/>
  <c r="V166" i="1"/>
  <c r="U166" i="1"/>
  <c r="J166" i="1"/>
  <c r="I166" i="1"/>
  <c r="H166" i="1" a="1"/>
  <c r="H166" i="1"/>
  <c r="G166" i="1"/>
  <c r="Z165" i="1"/>
  <c r="Y165" i="1"/>
  <c r="X165" i="1"/>
  <c r="W165" i="1"/>
  <c r="V165" i="1"/>
  <c r="U165" i="1"/>
  <c r="J165" i="1"/>
  <c r="I165" i="1"/>
  <c r="H165" i="1" a="1"/>
  <c r="H165" i="1"/>
  <c r="G165" i="1"/>
  <c r="Z164" i="1"/>
  <c r="Y164" i="1"/>
  <c r="X164" i="1"/>
  <c r="W164" i="1"/>
  <c r="V164" i="1"/>
  <c r="U164" i="1"/>
  <c r="J164" i="1"/>
  <c r="I164" i="1"/>
  <c r="H164" i="1" a="1"/>
  <c r="H164" i="1"/>
  <c r="G164" i="1"/>
  <c r="Z163" i="1"/>
  <c r="Y163" i="1"/>
  <c r="X163" i="1"/>
  <c r="W163" i="1"/>
  <c r="V163" i="1"/>
  <c r="U163" i="1"/>
  <c r="J163" i="1"/>
  <c r="I163" i="1"/>
  <c r="H163" i="1" a="1"/>
  <c r="H163" i="1" s="1"/>
  <c r="G163" i="1"/>
  <c r="Z162" i="1"/>
  <c r="Y162" i="1"/>
  <c r="X162" i="1"/>
  <c r="W162" i="1"/>
  <c r="V162" i="1"/>
  <c r="U162" i="1"/>
  <c r="J162" i="1"/>
  <c r="I162" i="1"/>
  <c r="H162" i="1" a="1"/>
  <c r="H162" i="1"/>
  <c r="G162" i="1"/>
  <c r="Z161" i="1"/>
  <c r="Y161" i="1"/>
  <c r="X161" i="1"/>
  <c r="W161" i="1"/>
  <c r="V161" i="1"/>
  <c r="U161" i="1"/>
  <c r="J161" i="1"/>
  <c r="I161" i="1"/>
  <c r="H161" i="1" a="1"/>
  <c r="H161" i="1" s="1"/>
  <c r="G161" i="1"/>
  <c r="Z160" i="1"/>
  <c r="Y160" i="1"/>
  <c r="X160" i="1"/>
  <c r="W160" i="1"/>
  <c r="V160" i="1"/>
  <c r="U160" i="1"/>
  <c r="J160" i="1"/>
  <c r="I160" i="1"/>
  <c r="H160" i="1" a="1"/>
  <c r="H160" i="1" s="1"/>
  <c r="G160" i="1"/>
  <c r="Z159" i="1"/>
  <c r="Y159" i="1"/>
  <c r="X159" i="1"/>
  <c r="W159" i="1"/>
  <c r="V159" i="1"/>
  <c r="U159" i="1"/>
  <c r="J159" i="1"/>
  <c r="I159" i="1"/>
  <c r="H159" i="1" a="1"/>
  <c r="H159" i="1"/>
  <c r="G159" i="1"/>
  <c r="Z158" i="1"/>
  <c r="Y158" i="1"/>
  <c r="X158" i="1"/>
  <c r="W158" i="1"/>
  <c r="V158" i="1"/>
  <c r="U158" i="1"/>
  <c r="J158" i="1"/>
  <c r="I158" i="1"/>
  <c r="H158" i="1" a="1"/>
  <c r="H158" i="1"/>
  <c r="G158" i="1"/>
  <c r="Z157" i="1"/>
  <c r="Y157" i="1"/>
  <c r="X157" i="1"/>
  <c r="W157" i="1"/>
  <c r="V157" i="1"/>
  <c r="U157" i="1"/>
  <c r="J157" i="1"/>
  <c r="I157" i="1"/>
  <c r="H157" i="1" a="1"/>
  <c r="H157" i="1"/>
  <c r="G157" i="1"/>
  <c r="Z156" i="1"/>
  <c r="Y156" i="1"/>
  <c r="X156" i="1"/>
  <c r="W156" i="1"/>
  <c r="V156" i="1"/>
  <c r="U156" i="1"/>
  <c r="J156" i="1"/>
  <c r="I156" i="1"/>
  <c r="H156" i="1" a="1"/>
  <c r="H156" i="1"/>
  <c r="G156" i="1"/>
  <c r="Z155" i="1"/>
  <c r="Y155" i="1"/>
  <c r="X155" i="1"/>
  <c r="W155" i="1"/>
  <c r="V155" i="1"/>
  <c r="U155" i="1"/>
  <c r="J155" i="1"/>
  <c r="I155" i="1"/>
  <c r="H155" i="1" a="1"/>
  <c r="H155" i="1"/>
  <c r="G155" i="1"/>
  <c r="Z154" i="1"/>
  <c r="Y154" i="1"/>
  <c r="X154" i="1"/>
  <c r="W154" i="1"/>
  <c r="V154" i="1"/>
  <c r="U154" i="1"/>
  <c r="J154" i="1"/>
  <c r="I154" i="1"/>
  <c r="H154" i="1" a="1"/>
  <c r="H154" i="1"/>
  <c r="G154" i="1"/>
  <c r="Z153" i="1"/>
  <c r="Y153" i="1"/>
  <c r="X153" i="1"/>
  <c r="W153" i="1"/>
  <c r="V153" i="1"/>
  <c r="U153" i="1"/>
  <c r="J153" i="1"/>
  <c r="I153" i="1"/>
  <c r="H153" i="1" a="1"/>
  <c r="H153" i="1" s="1"/>
  <c r="G153" i="1"/>
  <c r="Z152" i="1"/>
  <c r="Y152" i="1"/>
  <c r="X152" i="1"/>
  <c r="W152" i="1"/>
  <c r="V152" i="1"/>
  <c r="U152" i="1"/>
  <c r="J152" i="1"/>
  <c r="I152" i="1"/>
  <c r="H152" i="1" a="1"/>
  <c r="H152" i="1" s="1"/>
  <c r="G152" i="1"/>
  <c r="Z151" i="1"/>
  <c r="Y151" i="1"/>
  <c r="X151" i="1"/>
  <c r="W151" i="1"/>
  <c r="V151" i="1"/>
  <c r="U151" i="1"/>
  <c r="J151" i="1"/>
  <c r="I151" i="1"/>
  <c r="H151" i="1" a="1"/>
  <c r="H151" i="1" s="1"/>
  <c r="G151" i="1"/>
  <c r="Z150" i="1"/>
  <c r="Y150" i="1"/>
  <c r="X150" i="1"/>
  <c r="W150" i="1"/>
  <c r="V150" i="1"/>
  <c r="U150" i="1"/>
  <c r="J150" i="1"/>
  <c r="I150" i="1"/>
  <c r="H150" i="1" a="1"/>
  <c r="H150" i="1"/>
  <c r="G150" i="1"/>
  <c r="Z149" i="1"/>
  <c r="Y149" i="1"/>
  <c r="X149" i="1"/>
  <c r="W149" i="1"/>
  <c r="V149" i="1"/>
  <c r="U149" i="1"/>
  <c r="J149" i="1"/>
  <c r="I149" i="1"/>
  <c r="H149" i="1" a="1"/>
  <c r="H149" i="1"/>
  <c r="G149" i="1"/>
  <c r="Z148" i="1"/>
  <c r="Y148" i="1"/>
  <c r="X148" i="1"/>
  <c r="W148" i="1"/>
  <c r="V148" i="1"/>
  <c r="U148" i="1"/>
  <c r="J148" i="1"/>
  <c r="I148" i="1"/>
  <c r="H148" i="1" a="1"/>
  <c r="H148" i="1"/>
  <c r="G148" i="1"/>
  <c r="Z147" i="1"/>
  <c r="Y147" i="1"/>
  <c r="X147" i="1"/>
  <c r="W147" i="1"/>
  <c r="V147" i="1"/>
  <c r="U147" i="1"/>
  <c r="J147" i="1"/>
  <c r="I147" i="1"/>
  <c r="H147" i="1" a="1"/>
  <c r="H147" i="1" s="1"/>
  <c r="G147" i="1"/>
  <c r="Z146" i="1"/>
  <c r="Y146" i="1"/>
  <c r="X146" i="1"/>
  <c r="W146" i="1"/>
  <c r="V146" i="1"/>
  <c r="U146" i="1"/>
  <c r="J146" i="1"/>
  <c r="I146" i="1"/>
  <c r="H146" i="1" a="1"/>
  <c r="H146" i="1"/>
  <c r="G146" i="1"/>
  <c r="Z145" i="1"/>
  <c r="Y145" i="1"/>
  <c r="X145" i="1"/>
  <c r="W145" i="1"/>
  <c r="V145" i="1"/>
  <c r="U145" i="1"/>
  <c r="J145" i="1"/>
  <c r="I145" i="1"/>
  <c r="H145" i="1" a="1"/>
  <c r="H145" i="1" s="1"/>
  <c r="G145" i="1"/>
  <c r="Z144" i="1"/>
  <c r="Y144" i="1"/>
  <c r="X144" i="1"/>
  <c r="W144" i="1"/>
  <c r="V144" i="1"/>
  <c r="U144" i="1"/>
  <c r="J144" i="1"/>
  <c r="I144" i="1"/>
  <c r="H144" i="1" a="1"/>
  <c r="H144" i="1" s="1"/>
  <c r="G144" i="1"/>
  <c r="Z143" i="1"/>
  <c r="Y143" i="1"/>
  <c r="X143" i="1"/>
  <c r="W143" i="1"/>
  <c r="V143" i="1"/>
  <c r="U143" i="1"/>
  <c r="J143" i="1"/>
  <c r="I143" i="1"/>
  <c r="H143" i="1" a="1"/>
  <c r="H143" i="1"/>
  <c r="G143" i="1"/>
  <c r="Z142" i="1"/>
  <c r="Y142" i="1"/>
  <c r="X142" i="1"/>
  <c r="W142" i="1"/>
  <c r="V142" i="1"/>
  <c r="U142" i="1"/>
  <c r="J142" i="1"/>
  <c r="I142" i="1"/>
  <c r="H142" i="1" a="1"/>
  <c r="H142" i="1"/>
  <c r="G142" i="1"/>
  <c r="Z141" i="1"/>
  <c r="Y141" i="1"/>
  <c r="X141" i="1"/>
  <c r="W141" i="1"/>
  <c r="V141" i="1"/>
  <c r="U141" i="1"/>
  <c r="J141" i="1"/>
  <c r="I141" i="1"/>
  <c r="H141" i="1" a="1"/>
  <c r="H141" i="1"/>
  <c r="G141" i="1"/>
  <c r="Z140" i="1"/>
  <c r="Y140" i="1"/>
  <c r="X140" i="1"/>
  <c r="W140" i="1"/>
  <c r="V140" i="1"/>
  <c r="U140" i="1"/>
  <c r="J140" i="1"/>
  <c r="I140" i="1"/>
  <c r="H140" i="1" a="1"/>
  <c r="H140" i="1"/>
  <c r="G140" i="1"/>
  <c r="Z139" i="1"/>
  <c r="Y139" i="1"/>
  <c r="X139" i="1"/>
  <c r="W139" i="1"/>
  <c r="V139" i="1"/>
  <c r="U139" i="1"/>
  <c r="J139" i="1"/>
  <c r="I139" i="1"/>
  <c r="H139" i="1" a="1"/>
  <c r="H139" i="1"/>
  <c r="G139" i="1"/>
  <c r="Z138" i="1"/>
  <c r="Y138" i="1"/>
  <c r="X138" i="1"/>
  <c r="W138" i="1"/>
  <c r="V138" i="1"/>
  <c r="U138" i="1"/>
  <c r="J138" i="1"/>
  <c r="I138" i="1"/>
  <c r="H138" i="1" a="1"/>
  <c r="H138" i="1"/>
  <c r="G138" i="1"/>
  <c r="Z137" i="1"/>
  <c r="Y137" i="1"/>
  <c r="X137" i="1"/>
  <c r="W137" i="1"/>
  <c r="V137" i="1"/>
  <c r="U137" i="1"/>
  <c r="J137" i="1"/>
  <c r="I137" i="1"/>
  <c r="H137" i="1" a="1"/>
  <c r="H137" i="1" s="1"/>
  <c r="G137" i="1"/>
  <c r="Z136" i="1"/>
  <c r="Y136" i="1"/>
  <c r="X136" i="1"/>
  <c r="W136" i="1"/>
  <c r="V136" i="1"/>
  <c r="U136" i="1"/>
  <c r="J136" i="1"/>
  <c r="I136" i="1"/>
  <c r="H136" i="1" a="1"/>
  <c r="H136" i="1" s="1"/>
  <c r="G136" i="1"/>
  <c r="Z135" i="1"/>
  <c r="Y135" i="1"/>
  <c r="X135" i="1"/>
  <c r="W135" i="1"/>
  <c r="V135" i="1"/>
  <c r="U135" i="1"/>
  <c r="J135" i="1"/>
  <c r="I135" i="1"/>
  <c r="H135" i="1" a="1"/>
  <c r="H135" i="1" s="1"/>
  <c r="G135" i="1"/>
  <c r="Z134" i="1"/>
  <c r="Y134" i="1"/>
  <c r="X134" i="1"/>
  <c r="W134" i="1"/>
  <c r="V134" i="1"/>
  <c r="U134" i="1"/>
  <c r="J134" i="1"/>
  <c r="I134" i="1"/>
  <c r="H134" i="1" a="1"/>
  <c r="H134" i="1"/>
  <c r="G134" i="1"/>
  <c r="Z133" i="1"/>
  <c r="Y133" i="1"/>
  <c r="X133" i="1"/>
  <c r="W133" i="1"/>
  <c r="V133" i="1"/>
  <c r="U133" i="1"/>
  <c r="J133" i="1"/>
  <c r="I133" i="1"/>
  <c r="H133" i="1" a="1"/>
  <c r="H133" i="1"/>
  <c r="G133" i="1"/>
  <c r="Z132" i="1"/>
  <c r="Y132" i="1"/>
  <c r="X132" i="1"/>
  <c r="W132" i="1"/>
  <c r="V132" i="1"/>
  <c r="U132" i="1"/>
  <c r="J132" i="1"/>
  <c r="I132" i="1"/>
  <c r="H132" i="1" a="1"/>
  <c r="H132" i="1"/>
  <c r="G132" i="1"/>
  <c r="Z131" i="1"/>
  <c r="Y131" i="1"/>
  <c r="X131" i="1"/>
  <c r="W131" i="1"/>
  <c r="V131" i="1"/>
  <c r="U131" i="1"/>
  <c r="J131" i="1"/>
  <c r="I131" i="1"/>
  <c r="H131" i="1" a="1"/>
  <c r="H131" i="1" s="1"/>
  <c r="G131" i="1"/>
  <c r="Z130" i="1"/>
  <c r="Y130" i="1"/>
  <c r="X130" i="1"/>
  <c r="W130" i="1"/>
  <c r="V130" i="1"/>
  <c r="U130" i="1"/>
  <c r="J130" i="1"/>
  <c r="I130" i="1"/>
  <c r="H130" i="1" a="1"/>
  <c r="H130" i="1"/>
  <c r="G130" i="1"/>
  <c r="Z129" i="1"/>
  <c r="Y129" i="1"/>
  <c r="X129" i="1"/>
  <c r="W129" i="1"/>
  <c r="V129" i="1"/>
  <c r="U129" i="1"/>
  <c r="J129" i="1"/>
  <c r="I129" i="1"/>
  <c r="H129" i="1" a="1"/>
  <c r="H129" i="1" s="1"/>
  <c r="G129" i="1"/>
  <c r="Z128" i="1"/>
  <c r="Y128" i="1"/>
  <c r="X128" i="1"/>
  <c r="W128" i="1"/>
  <c r="V128" i="1"/>
  <c r="U128" i="1"/>
  <c r="J128" i="1"/>
  <c r="I128" i="1"/>
  <c r="H128" i="1" a="1"/>
  <c r="H128" i="1" s="1"/>
  <c r="G128" i="1"/>
  <c r="Z127" i="1"/>
  <c r="Y127" i="1"/>
  <c r="X127" i="1"/>
  <c r="W127" i="1"/>
  <c r="V127" i="1"/>
  <c r="U127" i="1"/>
  <c r="J127" i="1"/>
  <c r="I127" i="1"/>
  <c r="H127" i="1" a="1"/>
  <c r="H127" i="1"/>
  <c r="G127" i="1"/>
  <c r="Z126" i="1"/>
  <c r="Y126" i="1"/>
  <c r="X126" i="1"/>
  <c r="W126" i="1"/>
  <c r="V126" i="1"/>
  <c r="U126" i="1"/>
  <c r="J126" i="1"/>
  <c r="I126" i="1"/>
  <c r="H126" i="1" a="1"/>
  <c r="H126" i="1"/>
  <c r="G126" i="1"/>
  <c r="Z125" i="1"/>
  <c r="Y125" i="1"/>
  <c r="X125" i="1"/>
  <c r="W125" i="1"/>
  <c r="V125" i="1"/>
  <c r="U125" i="1"/>
  <c r="J125" i="1"/>
  <c r="I125" i="1"/>
  <c r="H125" i="1" a="1"/>
  <c r="H125" i="1"/>
  <c r="G125" i="1"/>
  <c r="Z124" i="1"/>
  <c r="Y124" i="1"/>
  <c r="X124" i="1"/>
  <c r="I124" i="1" s="1"/>
  <c r="W124" i="1"/>
  <c r="V124" i="1"/>
  <c r="U124" i="1"/>
  <c r="J124" i="1"/>
  <c r="G124" i="1"/>
  <c r="H124" i="1" s="1" a="1"/>
  <c r="H124" i="1" s="1"/>
  <c r="Z123" i="1"/>
  <c r="Y123" i="1"/>
  <c r="X123" i="1"/>
  <c r="W123" i="1"/>
  <c r="V123" i="1"/>
  <c r="U123" i="1"/>
  <c r="J123" i="1"/>
  <c r="I123" i="1"/>
  <c r="H123" i="1" a="1"/>
  <c r="H123" i="1"/>
  <c r="G123" i="1"/>
  <c r="Z122" i="1"/>
  <c r="Y122" i="1"/>
  <c r="X122" i="1"/>
  <c r="W122" i="1"/>
  <c r="V122" i="1"/>
  <c r="U122" i="1"/>
  <c r="J122" i="1"/>
  <c r="I122" i="1"/>
  <c r="H122" i="1" a="1"/>
  <c r="H122" i="1" s="1"/>
  <c r="G122" i="1"/>
  <c r="Z121" i="1"/>
  <c r="Y121" i="1"/>
  <c r="X121" i="1"/>
  <c r="W121" i="1"/>
  <c r="V121" i="1"/>
  <c r="U121" i="1"/>
  <c r="J121" i="1"/>
  <c r="I121" i="1"/>
  <c r="H121" i="1" a="1"/>
  <c r="H121" i="1" s="1"/>
  <c r="G121" i="1"/>
  <c r="Z120" i="1"/>
  <c r="Y120" i="1"/>
  <c r="X120" i="1"/>
  <c r="W120" i="1"/>
  <c r="V120" i="1"/>
  <c r="U120" i="1"/>
  <c r="J120" i="1"/>
  <c r="I120" i="1"/>
  <c r="H120" i="1" a="1"/>
  <c r="H120" i="1" s="1"/>
  <c r="G120" i="1"/>
  <c r="Z119" i="1"/>
  <c r="Y119" i="1"/>
  <c r="X119" i="1"/>
  <c r="W119" i="1"/>
  <c r="V119" i="1"/>
  <c r="U119" i="1"/>
  <c r="J119" i="1"/>
  <c r="I119" i="1"/>
  <c r="H119" i="1" a="1"/>
  <c r="H119" i="1" s="1"/>
  <c r="G119" i="1"/>
  <c r="Z118" i="1"/>
  <c r="Y118" i="1"/>
  <c r="X118" i="1"/>
  <c r="W118" i="1"/>
  <c r="V118" i="1"/>
  <c r="U118" i="1"/>
  <c r="J118" i="1"/>
  <c r="I118" i="1"/>
  <c r="H118" i="1" a="1"/>
  <c r="H118" i="1" s="1"/>
  <c r="G118" i="1"/>
  <c r="Z117" i="1"/>
  <c r="Y117" i="1"/>
  <c r="X117" i="1"/>
  <c r="W117" i="1"/>
  <c r="V117" i="1"/>
  <c r="U117" i="1"/>
  <c r="J117" i="1"/>
  <c r="I117" i="1"/>
  <c r="H117" i="1" a="1"/>
  <c r="H117" i="1"/>
  <c r="G117" i="1"/>
  <c r="Z116" i="1"/>
  <c r="Y116" i="1"/>
  <c r="X116" i="1"/>
  <c r="W116" i="1"/>
  <c r="V116" i="1"/>
  <c r="U116" i="1"/>
  <c r="J116" i="1"/>
  <c r="I116" i="1"/>
  <c r="H116" i="1" a="1"/>
  <c r="H116" i="1"/>
  <c r="G116" i="1"/>
  <c r="Z115" i="1"/>
  <c r="Y115" i="1"/>
  <c r="X115" i="1"/>
  <c r="W115" i="1"/>
  <c r="V115" i="1"/>
  <c r="U115" i="1"/>
  <c r="J115" i="1"/>
  <c r="I115" i="1"/>
  <c r="H115" i="1" a="1"/>
  <c r="H115" i="1" s="1"/>
  <c r="G115" i="1"/>
  <c r="Z114" i="1"/>
  <c r="Y114" i="1"/>
  <c r="X114" i="1"/>
  <c r="W114" i="1"/>
  <c r="V114" i="1"/>
  <c r="U114" i="1"/>
  <c r="J114" i="1"/>
  <c r="I114" i="1"/>
  <c r="H114" i="1" a="1"/>
  <c r="H114" i="1"/>
  <c r="G114" i="1"/>
  <c r="Z113" i="1"/>
  <c r="Y113" i="1"/>
  <c r="X113" i="1"/>
  <c r="W113" i="1"/>
  <c r="V113" i="1"/>
  <c r="U113" i="1"/>
  <c r="J113" i="1"/>
  <c r="I113" i="1"/>
  <c r="H113" i="1" a="1"/>
  <c r="H113" i="1" s="1"/>
  <c r="G113" i="1"/>
  <c r="Z112" i="1"/>
  <c r="Y112" i="1"/>
  <c r="X112" i="1"/>
  <c r="W112" i="1"/>
  <c r="V112" i="1"/>
  <c r="U112" i="1"/>
  <c r="J112" i="1"/>
  <c r="I112" i="1"/>
  <c r="H112" i="1" a="1"/>
  <c r="H112" i="1" s="1"/>
  <c r="G112" i="1"/>
  <c r="Z111" i="1"/>
  <c r="Y111" i="1"/>
  <c r="X111" i="1"/>
  <c r="W111" i="1"/>
  <c r="V111" i="1"/>
  <c r="U111" i="1"/>
  <c r="J111" i="1"/>
  <c r="I111" i="1"/>
  <c r="H111" i="1" a="1"/>
  <c r="H111" i="1" s="1"/>
  <c r="G111" i="1"/>
  <c r="Z110" i="1"/>
  <c r="Y110" i="1"/>
  <c r="X110" i="1"/>
  <c r="W110" i="1"/>
  <c r="V110" i="1"/>
  <c r="U110" i="1"/>
  <c r="J110" i="1"/>
  <c r="I110" i="1"/>
  <c r="H110" i="1" a="1"/>
  <c r="H110" i="1"/>
  <c r="G110" i="1"/>
  <c r="Z109" i="1"/>
  <c r="Y109" i="1"/>
  <c r="X109" i="1"/>
  <c r="W109" i="1"/>
  <c r="V109" i="1"/>
  <c r="U109" i="1"/>
  <c r="J109" i="1"/>
  <c r="I109" i="1"/>
  <c r="H109" i="1" a="1"/>
  <c r="H109" i="1"/>
  <c r="G109" i="1"/>
  <c r="Z108" i="1"/>
  <c r="Y108" i="1"/>
  <c r="X108" i="1"/>
  <c r="W108" i="1"/>
  <c r="V108" i="1"/>
  <c r="U108" i="1"/>
  <c r="J108" i="1"/>
  <c r="I108" i="1"/>
  <c r="H108" i="1" a="1"/>
  <c r="H108" i="1"/>
  <c r="G108" i="1"/>
  <c r="Z107" i="1"/>
  <c r="Y107" i="1"/>
  <c r="X107" i="1"/>
  <c r="W107" i="1"/>
  <c r="V107" i="1"/>
  <c r="U107" i="1"/>
  <c r="J107" i="1"/>
  <c r="I107" i="1"/>
  <c r="H107" i="1" a="1"/>
  <c r="H107" i="1"/>
  <c r="G107" i="1"/>
  <c r="Z106" i="1"/>
  <c r="Y106" i="1"/>
  <c r="X106" i="1"/>
  <c r="W106" i="1"/>
  <c r="V106" i="1"/>
  <c r="U106" i="1"/>
  <c r="J106" i="1"/>
  <c r="I106" i="1"/>
  <c r="H106" i="1" a="1"/>
  <c r="H106" i="1"/>
  <c r="G106" i="1"/>
  <c r="Z105" i="1"/>
  <c r="Y105" i="1"/>
  <c r="X105" i="1"/>
  <c r="W105" i="1"/>
  <c r="V105" i="1"/>
  <c r="U105" i="1"/>
  <c r="J105" i="1"/>
  <c r="I105" i="1"/>
  <c r="H105" i="1" a="1"/>
  <c r="H105" i="1" s="1"/>
  <c r="G105" i="1"/>
  <c r="Z104" i="1"/>
  <c r="Y104" i="1"/>
  <c r="X104" i="1"/>
  <c r="W104" i="1"/>
  <c r="V104" i="1"/>
  <c r="U104" i="1"/>
  <c r="J104" i="1"/>
  <c r="I104" i="1"/>
  <c r="H104" i="1" a="1"/>
  <c r="H104" i="1" s="1"/>
  <c r="G104" i="1"/>
  <c r="Z103" i="1"/>
  <c r="Y103" i="1"/>
  <c r="X103" i="1"/>
  <c r="W103" i="1"/>
  <c r="V103" i="1"/>
  <c r="U103" i="1"/>
  <c r="J103" i="1"/>
  <c r="I103" i="1"/>
  <c r="H103" i="1" a="1"/>
  <c r="H103" i="1" s="1"/>
  <c r="G103" i="1"/>
  <c r="Z102" i="1"/>
  <c r="Y102" i="1"/>
  <c r="X102" i="1"/>
  <c r="W102" i="1"/>
  <c r="V102" i="1"/>
  <c r="U102" i="1"/>
  <c r="J102" i="1"/>
  <c r="I102" i="1"/>
  <c r="H102" i="1" a="1"/>
  <c r="H102" i="1" s="1"/>
  <c r="G102" i="1"/>
  <c r="Z101" i="1"/>
  <c r="Y101" i="1"/>
  <c r="X101" i="1"/>
  <c r="W101" i="1"/>
  <c r="V101" i="1"/>
  <c r="U101" i="1"/>
  <c r="I101" i="1" s="1"/>
  <c r="J101" i="1"/>
  <c r="G101" i="1"/>
  <c r="H101" i="1" s="1" a="1"/>
  <c r="H101" i="1" s="1"/>
  <c r="Z100" i="1"/>
  <c r="Y100" i="1"/>
  <c r="X100" i="1"/>
  <c r="W100" i="1"/>
  <c r="V100" i="1"/>
  <c r="U100" i="1"/>
  <c r="J100" i="1"/>
  <c r="I100" i="1"/>
  <c r="H100" i="1" a="1"/>
  <c r="H100" i="1"/>
  <c r="G100" i="1"/>
  <c r="Z99" i="1"/>
  <c r="Y99" i="1"/>
  <c r="X99" i="1"/>
  <c r="W99" i="1"/>
  <c r="V99" i="1"/>
  <c r="U99" i="1"/>
  <c r="J99" i="1"/>
  <c r="I99" i="1"/>
  <c r="H99" i="1" a="1"/>
  <c r="H99" i="1" s="1"/>
  <c r="G99" i="1"/>
  <c r="Z98" i="1"/>
  <c r="Y98" i="1"/>
  <c r="X98" i="1"/>
  <c r="W98" i="1"/>
  <c r="V98" i="1"/>
  <c r="U98" i="1"/>
  <c r="J98" i="1"/>
  <c r="I98" i="1"/>
  <c r="H98" i="1" a="1"/>
  <c r="H98" i="1"/>
  <c r="G98" i="1"/>
  <c r="Z97" i="1"/>
  <c r="Y97" i="1"/>
  <c r="X97" i="1"/>
  <c r="W97" i="1"/>
  <c r="V97" i="1"/>
  <c r="U97" i="1"/>
  <c r="J97" i="1"/>
  <c r="I97" i="1"/>
  <c r="H97" i="1" a="1"/>
  <c r="H97" i="1" s="1"/>
  <c r="G97" i="1"/>
  <c r="Z96" i="1"/>
  <c r="Y96" i="1"/>
  <c r="X96" i="1"/>
  <c r="W96" i="1"/>
  <c r="V96" i="1"/>
  <c r="U96" i="1"/>
  <c r="J96" i="1"/>
  <c r="I96" i="1"/>
  <c r="H96" i="1" a="1"/>
  <c r="H96" i="1" s="1"/>
  <c r="G96" i="1"/>
  <c r="Z95" i="1"/>
  <c r="Y95" i="1"/>
  <c r="X95" i="1"/>
  <c r="W95" i="1"/>
  <c r="V95" i="1"/>
  <c r="U95" i="1"/>
  <c r="J95" i="1"/>
  <c r="I95" i="1"/>
  <c r="H95" i="1" a="1"/>
  <c r="H95" i="1"/>
  <c r="G95" i="1"/>
  <c r="Z94" i="1"/>
  <c r="Y94" i="1"/>
  <c r="X94" i="1"/>
  <c r="W94" i="1"/>
  <c r="V94" i="1"/>
  <c r="U94" i="1"/>
  <c r="J94" i="1"/>
  <c r="I94" i="1"/>
  <c r="H94" i="1" a="1"/>
  <c r="H94" i="1"/>
  <c r="G94" i="1"/>
  <c r="Z93" i="1"/>
  <c r="Y93" i="1"/>
  <c r="X93" i="1"/>
  <c r="W93" i="1"/>
  <c r="V93" i="1"/>
  <c r="U93" i="1"/>
  <c r="J93" i="1"/>
  <c r="I93" i="1"/>
  <c r="H93" i="1" a="1"/>
  <c r="H93" i="1" s="1"/>
  <c r="G93" i="1"/>
  <c r="Z92" i="1"/>
  <c r="Y92" i="1"/>
  <c r="X92" i="1"/>
  <c r="W92" i="1"/>
  <c r="V92" i="1"/>
  <c r="U92" i="1"/>
  <c r="J92" i="1"/>
  <c r="I92" i="1"/>
  <c r="H92" i="1" a="1"/>
  <c r="H92" i="1"/>
  <c r="G92" i="1"/>
  <c r="Z91" i="1"/>
  <c r="Y91" i="1"/>
  <c r="X91" i="1"/>
  <c r="W91" i="1"/>
  <c r="V91" i="1"/>
  <c r="U91" i="1"/>
  <c r="J91" i="1"/>
  <c r="I91" i="1"/>
  <c r="H91" i="1" a="1"/>
  <c r="H91" i="1"/>
  <c r="G91" i="1"/>
  <c r="Z90" i="1"/>
  <c r="Y90" i="1"/>
  <c r="X90" i="1"/>
  <c r="W90" i="1"/>
  <c r="V90" i="1"/>
  <c r="U90" i="1"/>
  <c r="J90" i="1"/>
  <c r="I90" i="1"/>
  <c r="H90" i="1" a="1"/>
  <c r="H90" i="1"/>
  <c r="G90" i="1"/>
  <c r="Z89" i="1"/>
  <c r="Y89" i="1"/>
  <c r="X89" i="1"/>
  <c r="W89" i="1"/>
  <c r="V89" i="1"/>
  <c r="U89" i="1"/>
  <c r="J89" i="1"/>
  <c r="I89" i="1"/>
  <c r="H89" i="1" a="1"/>
  <c r="H89" i="1" s="1"/>
  <c r="G89" i="1"/>
  <c r="Z88" i="1"/>
  <c r="Y88" i="1"/>
  <c r="X88" i="1"/>
  <c r="W88" i="1"/>
  <c r="V88" i="1"/>
  <c r="U88" i="1"/>
  <c r="J88" i="1"/>
  <c r="I88" i="1"/>
  <c r="H88" i="1" a="1"/>
  <c r="H88" i="1" s="1"/>
  <c r="G88" i="1"/>
  <c r="Z87" i="1"/>
  <c r="Y87" i="1"/>
  <c r="X87" i="1"/>
  <c r="W87" i="1"/>
  <c r="V87" i="1"/>
  <c r="U87" i="1"/>
  <c r="J87" i="1"/>
  <c r="I87" i="1"/>
  <c r="H87" i="1" a="1"/>
  <c r="H87" i="1" s="1"/>
  <c r="G87" i="1"/>
  <c r="Z86" i="1"/>
  <c r="Y86" i="1"/>
  <c r="X86" i="1"/>
  <c r="W86" i="1"/>
  <c r="V86" i="1"/>
  <c r="U86" i="1"/>
  <c r="J86" i="1"/>
  <c r="I86" i="1"/>
  <c r="H86" i="1" a="1"/>
  <c r="H86" i="1"/>
  <c r="G86" i="1"/>
  <c r="Z85" i="1"/>
  <c r="Y85" i="1"/>
  <c r="X85" i="1"/>
  <c r="W85" i="1"/>
  <c r="V85" i="1"/>
  <c r="U85" i="1"/>
  <c r="J85" i="1"/>
  <c r="I85" i="1"/>
  <c r="H85" i="1" a="1"/>
  <c r="H85" i="1"/>
  <c r="G85" i="1"/>
  <c r="Z84" i="1"/>
  <c r="Y84" i="1"/>
  <c r="X84" i="1"/>
  <c r="W84" i="1"/>
  <c r="V84" i="1"/>
  <c r="U84" i="1"/>
  <c r="J84" i="1"/>
  <c r="I84" i="1"/>
  <c r="H84" i="1" a="1"/>
  <c r="H84" i="1" s="1"/>
  <c r="G84" i="1"/>
  <c r="Z83" i="1"/>
  <c r="Y83" i="1"/>
  <c r="X83" i="1"/>
  <c r="W83" i="1"/>
  <c r="V83" i="1"/>
  <c r="U83" i="1"/>
  <c r="J83" i="1"/>
  <c r="I83" i="1"/>
  <c r="H83" i="1" a="1"/>
  <c r="H83" i="1" s="1"/>
  <c r="G83" i="1"/>
  <c r="Z82" i="1"/>
  <c r="Y82" i="1"/>
  <c r="X82" i="1"/>
  <c r="W82" i="1"/>
  <c r="V82" i="1"/>
  <c r="U82" i="1"/>
  <c r="J82" i="1"/>
  <c r="I82" i="1"/>
  <c r="H82" i="1" a="1"/>
  <c r="H82" i="1"/>
  <c r="G82" i="1"/>
  <c r="Z81" i="1"/>
  <c r="Y81" i="1"/>
  <c r="X81" i="1"/>
  <c r="W81" i="1"/>
  <c r="V81" i="1"/>
  <c r="U81" i="1"/>
  <c r="J81" i="1"/>
  <c r="I81" i="1"/>
  <c r="H81" i="1" a="1"/>
  <c r="H81" i="1" s="1"/>
  <c r="G81" i="1"/>
  <c r="Z80" i="1"/>
  <c r="Y80" i="1"/>
  <c r="X80" i="1"/>
  <c r="W80" i="1"/>
  <c r="V80" i="1"/>
  <c r="U80" i="1"/>
  <c r="J80" i="1"/>
  <c r="I80" i="1"/>
  <c r="H80" i="1" a="1"/>
  <c r="H80" i="1" s="1"/>
  <c r="G80" i="1"/>
  <c r="Z79" i="1"/>
  <c r="Y79" i="1"/>
  <c r="X79" i="1"/>
  <c r="W79" i="1"/>
  <c r="V79" i="1"/>
  <c r="U79" i="1"/>
  <c r="J79" i="1"/>
  <c r="I79" i="1"/>
  <c r="H79" i="1" a="1"/>
  <c r="H79" i="1"/>
  <c r="G79" i="1"/>
  <c r="Z78" i="1"/>
  <c r="Y78" i="1"/>
  <c r="X78" i="1"/>
  <c r="W78" i="1"/>
  <c r="V78" i="1"/>
  <c r="U78" i="1"/>
  <c r="J78" i="1"/>
  <c r="I78" i="1"/>
  <c r="G78" i="1"/>
  <c r="H78" i="1" s="1" a="1"/>
  <c r="H78" i="1" s="1"/>
  <c r="Z77" i="1"/>
  <c r="Y77" i="1"/>
  <c r="X77" i="1"/>
  <c r="W77" i="1"/>
  <c r="V77" i="1"/>
  <c r="U77" i="1"/>
  <c r="J77" i="1"/>
  <c r="I77" i="1"/>
  <c r="H77" i="1" a="1"/>
  <c r="H77" i="1" s="1"/>
  <c r="G77" i="1"/>
  <c r="Z76" i="1"/>
  <c r="Y76" i="1"/>
  <c r="X76" i="1"/>
  <c r="W76" i="1"/>
  <c r="V76" i="1"/>
  <c r="U76" i="1"/>
  <c r="J76" i="1"/>
  <c r="I76" i="1"/>
  <c r="H76" i="1" a="1"/>
  <c r="H76" i="1" s="1"/>
  <c r="G76" i="1"/>
  <c r="Z75" i="1"/>
  <c r="Y75" i="1"/>
  <c r="X75" i="1"/>
  <c r="W75" i="1"/>
  <c r="V75" i="1"/>
  <c r="I75" i="1" s="1"/>
  <c r="U75" i="1"/>
  <c r="J75" i="1"/>
  <c r="H75" i="1" a="1"/>
  <c r="H75" i="1" s="1"/>
  <c r="G75" i="1"/>
  <c r="Z74" i="1"/>
  <c r="Y74" i="1"/>
  <c r="X74" i="1"/>
  <c r="W74" i="1"/>
  <c r="V74" i="1"/>
  <c r="U74" i="1"/>
  <c r="J74" i="1"/>
  <c r="I74" i="1"/>
  <c r="H74" i="1" a="1"/>
  <c r="H74" i="1" s="1"/>
  <c r="G74" i="1"/>
  <c r="Z73" i="1"/>
  <c r="Y73" i="1"/>
  <c r="X73" i="1"/>
  <c r="W73" i="1"/>
  <c r="V73" i="1"/>
  <c r="U73" i="1"/>
  <c r="J73" i="1"/>
  <c r="I73" i="1"/>
  <c r="H73" i="1" a="1"/>
  <c r="H73" i="1" s="1"/>
  <c r="G73" i="1"/>
  <c r="Z72" i="1"/>
  <c r="Y72" i="1"/>
  <c r="X72" i="1"/>
  <c r="W72" i="1"/>
  <c r="V72" i="1"/>
  <c r="U72" i="1"/>
  <c r="J72" i="1"/>
  <c r="I72" i="1"/>
  <c r="H72" i="1" a="1"/>
  <c r="H72" i="1" s="1"/>
  <c r="G72" i="1"/>
  <c r="Z71" i="1"/>
  <c r="Y71" i="1"/>
  <c r="X71" i="1"/>
  <c r="W71" i="1"/>
  <c r="V71" i="1"/>
  <c r="U71" i="1"/>
  <c r="J71" i="1"/>
  <c r="I71" i="1"/>
  <c r="H71" i="1" a="1"/>
  <c r="H71" i="1" s="1"/>
  <c r="G71" i="1"/>
  <c r="Z70" i="1"/>
  <c r="Y70" i="1"/>
  <c r="X70" i="1"/>
  <c r="W70" i="1"/>
  <c r="V70" i="1"/>
  <c r="U70" i="1"/>
  <c r="J70" i="1"/>
  <c r="I70" i="1"/>
  <c r="H70" i="1" a="1"/>
  <c r="H70" i="1" s="1"/>
  <c r="G70" i="1"/>
  <c r="Z69" i="1"/>
  <c r="Y69" i="1"/>
  <c r="X69" i="1"/>
  <c r="W69" i="1"/>
  <c r="V69" i="1"/>
  <c r="U69" i="1"/>
  <c r="J69" i="1"/>
  <c r="I69" i="1"/>
  <c r="H69" i="1" a="1"/>
  <c r="H69" i="1"/>
  <c r="G69" i="1"/>
  <c r="Z68" i="1"/>
  <c r="Y68" i="1"/>
  <c r="X68" i="1"/>
  <c r="W68" i="1"/>
  <c r="V68" i="1"/>
  <c r="U68" i="1"/>
  <c r="J68" i="1"/>
  <c r="I68" i="1"/>
  <c r="H68" i="1" a="1"/>
  <c r="H68" i="1"/>
  <c r="G68" i="1"/>
  <c r="Z67" i="1"/>
  <c r="Y67" i="1"/>
  <c r="X67" i="1"/>
  <c r="W67" i="1"/>
  <c r="V67" i="1"/>
  <c r="U67" i="1"/>
  <c r="J67" i="1"/>
  <c r="I67" i="1"/>
  <c r="H67" i="1" a="1"/>
  <c r="H67" i="1" s="1"/>
  <c r="G67" i="1"/>
  <c r="Z66" i="1"/>
  <c r="Y66" i="1"/>
  <c r="X66" i="1"/>
  <c r="W66" i="1"/>
  <c r="V66" i="1"/>
  <c r="U66" i="1"/>
  <c r="J66" i="1"/>
  <c r="I66" i="1"/>
  <c r="H66" i="1" a="1"/>
  <c r="H66" i="1"/>
  <c r="G66" i="1"/>
  <c r="Z65" i="1"/>
  <c r="Y65" i="1"/>
  <c r="X65" i="1"/>
  <c r="W65" i="1"/>
  <c r="V65" i="1"/>
  <c r="U65" i="1"/>
  <c r="J65" i="1"/>
  <c r="I65" i="1"/>
  <c r="H65" i="1" a="1"/>
  <c r="H65" i="1" s="1"/>
  <c r="G65" i="1"/>
  <c r="Z64" i="1"/>
  <c r="Y64" i="1"/>
  <c r="X64" i="1"/>
  <c r="W64" i="1"/>
  <c r="V64" i="1"/>
  <c r="U64" i="1"/>
  <c r="J64" i="1"/>
  <c r="I64" i="1"/>
  <c r="H64" i="1" a="1"/>
  <c r="H64" i="1" s="1"/>
  <c r="G64" i="1"/>
  <c r="Z63" i="1"/>
  <c r="Y63" i="1"/>
  <c r="X63" i="1"/>
  <c r="W63" i="1"/>
  <c r="V63" i="1"/>
  <c r="U63" i="1"/>
  <c r="J63" i="1"/>
  <c r="I63" i="1"/>
  <c r="H63" i="1" a="1"/>
  <c r="H63" i="1"/>
  <c r="G63" i="1"/>
  <c r="Z62" i="1"/>
  <c r="Y62" i="1"/>
  <c r="X62" i="1"/>
  <c r="W62" i="1"/>
  <c r="V62" i="1"/>
  <c r="U62" i="1"/>
  <c r="J62" i="1"/>
  <c r="I62" i="1"/>
  <c r="H62" i="1" a="1"/>
  <c r="H62" i="1"/>
  <c r="G62" i="1"/>
  <c r="Z61" i="1"/>
  <c r="Y61" i="1"/>
  <c r="X61" i="1"/>
  <c r="W61" i="1"/>
  <c r="V61" i="1"/>
  <c r="U61" i="1"/>
  <c r="J61" i="1"/>
  <c r="I61" i="1"/>
  <c r="H61" i="1" a="1"/>
  <c r="H61" i="1" s="1"/>
  <c r="G61" i="1"/>
  <c r="Z60" i="1"/>
  <c r="Y60" i="1"/>
  <c r="X60" i="1"/>
  <c r="W60" i="1"/>
  <c r="V60" i="1"/>
  <c r="U60" i="1"/>
  <c r="J60" i="1"/>
  <c r="I60" i="1"/>
  <c r="H60" i="1" a="1"/>
  <c r="H60" i="1"/>
  <c r="G60" i="1"/>
  <c r="Z59" i="1"/>
  <c r="Y59" i="1"/>
  <c r="X59" i="1"/>
  <c r="W59" i="1"/>
  <c r="V59" i="1"/>
  <c r="U59" i="1"/>
  <c r="J59" i="1"/>
  <c r="I59" i="1"/>
  <c r="H59" i="1" a="1"/>
  <c r="H59" i="1"/>
  <c r="G59" i="1"/>
  <c r="Z58" i="1"/>
  <c r="Y58" i="1"/>
  <c r="X58" i="1"/>
  <c r="W58" i="1"/>
  <c r="V58" i="1"/>
  <c r="U58" i="1"/>
  <c r="J58" i="1"/>
  <c r="I58" i="1"/>
  <c r="H58" i="1" a="1"/>
  <c r="H58" i="1"/>
  <c r="G58" i="1"/>
  <c r="Z57" i="1"/>
  <c r="Y57" i="1"/>
  <c r="X57" i="1"/>
  <c r="W57" i="1"/>
  <c r="V57" i="1"/>
  <c r="U57" i="1"/>
  <c r="J57" i="1"/>
  <c r="I57" i="1"/>
  <c r="H57" i="1" a="1"/>
  <c r="H57" i="1" s="1"/>
  <c r="G57" i="1"/>
  <c r="Z56" i="1"/>
  <c r="Y56" i="1"/>
  <c r="X56" i="1"/>
  <c r="W56" i="1"/>
  <c r="V56" i="1"/>
  <c r="U56" i="1"/>
  <c r="J56" i="1"/>
  <c r="I56" i="1"/>
  <c r="H56" i="1" a="1"/>
  <c r="H56" i="1" s="1"/>
  <c r="G56" i="1"/>
  <c r="Z55" i="1"/>
  <c r="Y55" i="1"/>
  <c r="X55" i="1"/>
  <c r="W55" i="1"/>
  <c r="V55" i="1"/>
  <c r="U55" i="1"/>
  <c r="J55" i="1"/>
  <c r="I55" i="1"/>
  <c r="H55" i="1" a="1"/>
  <c r="H55" i="1" s="1"/>
  <c r="G55" i="1"/>
  <c r="Z54" i="1"/>
  <c r="Y54" i="1"/>
  <c r="X54" i="1"/>
  <c r="W54" i="1"/>
  <c r="V54" i="1"/>
  <c r="U54" i="1"/>
  <c r="J54" i="1"/>
  <c r="I54" i="1"/>
  <c r="H54" i="1" a="1"/>
  <c r="H54" i="1"/>
  <c r="G54" i="1"/>
  <c r="Z53" i="1"/>
  <c r="Y53" i="1"/>
  <c r="X53" i="1"/>
  <c r="W53" i="1"/>
  <c r="V53" i="1"/>
  <c r="U53" i="1"/>
  <c r="J53" i="1"/>
  <c r="I53" i="1"/>
  <c r="H53" i="1" a="1"/>
  <c r="H53" i="1"/>
  <c r="G53" i="1"/>
  <c r="Z52" i="1"/>
  <c r="Y52" i="1"/>
  <c r="X52" i="1"/>
  <c r="W52" i="1"/>
  <c r="V52" i="1"/>
  <c r="U52" i="1"/>
  <c r="J52" i="1"/>
  <c r="I52" i="1"/>
  <c r="H52" i="1" a="1"/>
  <c r="H52" i="1" s="1"/>
  <c r="G52" i="1"/>
  <c r="Z51" i="1"/>
  <c r="Y51" i="1"/>
  <c r="X51" i="1"/>
  <c r="W51" i="1"/>
  <c r="V51" i="1"/>
  <c r="U51" i="1"/>
  <c r="J51" i="1"/>
  <c r="I51" i="1"/>
  <c r="H51" i="1" a="1"/>
  <c r="H51" i="1" s="1"/>
  <c r="G51" i="1"/>
  <c r="Z50" i="1"/>
  <c r="Y50" i="1"/>
  <c r="X50" i="1"/>
  <c r="W50" i="1"/>
  <c r="V50" i="1"/>
  <c r="U50" i="1"/>
  <c r="J50" i="1"/>
  <c r="I50" i="1"/>
  <c r="H50" i="1" a="1"/>
  <c r="H50" i="1"/>
  <c r="G50" i="1"/>
  <c r="Z49" i="1"/>
  <c r="Y49" i="1"/>
  <c r="X49" i="1"/>
  <c r="W49" i="1"/>
  <c r="V49" i="1"/>
  <c r="U49" i="1"/>
  <c r="J49" i="1"/>
  <c r="I49" i="1"/>
  <c r="H49" i="1" a="1"/>
  <c r="H49" i="1" s="1"/>
  <c r="G49" i="1"/>
  <c r="Z48" i="1"/>
  <c r="Y48" i="1"/>
  <c r="X48" i="1"/>
  <c r="W48" i="1"/>
  <c r="V48" i="1"/>
  <c r="U48" i="1"/>
  <c r="J48" i="1"/>
  <c r="I48" i="1"/>
  <c r="H48" i="1" a="1"/>
  <c r="H48" i="1" s="1"/>
  <c r="G48" i="1"/>
  <c r="Z47" i="1"/>
  <c r="Y47" i="1"/>
  <c r="X47" i="1"/>
  <c r="W47" i="1"/>
  <c r="V47" i="1"/>
  <c r="U47" i="1"/>
  <c r="J47" i="1"/>
  <c r="I47" i="1"/>
  <c r="H47" i="1" a="1"/>
  <c r="H47" i="1"/>
  <c r="G47" i="1"/>
  <c r="Z46" i="1"/>
  <c r="Y46" i="1"/>
  <c r="X46" i="1"/>
  <c r="W46" i="1"/>
  <c r="V46" i="1"/>
  <c r="U46" i="1"/>
  <c r="J46" i="1"/>
  <c r="I46" i="1"/>
  <c r="H46" i="1" a="1"/>
  <c r="H46" i="1"/>
  <c r="G46" i="1"/>
  <c r="Z45" i="1"/>
  <c r="Y45" i="1"/>
  <c r="X45" i="1"/>
  <c r="W45" i="1"/>
  <c r="V45" i="1"/>
  <c r="U45" i="1"/>
  <c r="J45" i="1"/>
  <c r="I45" i="1"/>
  <c r="H45" i="1" a="1"/>
  <c r="H45" i="1"/>
  <c r="G45" i="1"/>
  <c r="Z44" i="1"/>
  <c r="Y44" i="1"/>
  <c r="X44" i="1"/>
  <c r="W44" i="1"/>
  <c r="V44" i="1"/>
  <c r="U44" i="1"/>
  <c r="J44" i="1"/>
  <c r="I44" i="1"/>
  <c r="H44" i="1" a="1"/>
  <c r="H44" i="1"/>
  <c r="G44" i="1"/>
  <c r="Z43" i="1"/>
  <c r="Y43" i="1"/>
  <c r="X43" i="1"/>
  <c r="W43" i="1"/>
  <c r="V43" i="1"/>
  <c r="U43" i="1"/>
  <c r="J43" i="1"/>
  <c r="I43" i="1"/>
  <c r="H43" i="1" a="1"/>
  <c r="H43" i="1" s="1"/>
  <c r="G43" i="1"/>
  <c r="Z42" i="1"/>
  <c r="Y42" i="1"/>
  <c r="X42" i="1"/>
  <c r="W42" i="1"/>
  <c r="V42" i="1"/>
  <c r="U42" i="1"/>
  <c r="J42" i="1"/>
  <c r="I42" i="1"/>
  <c r="H42" i="1" a="1"/>
  <c r="H42" i="1"/>
  <c r="G42" i="1"/>
  <c r="Z41" i="1"/>
  <c r="Y41" i="1"/>
  <c r="X41" i="1"/>
  <c r="W41" i="1"/>
  <c r="V41" i="1"/>
  <c r="U41" i="1"/>
  <c r="J41" i="1"/>
  <c r="I41" i="1"/>
  <c r="H41" i="1" a="1"/>
  <c r="H41" i="1" s="1"/>
  <c r="G41" i="1"/>
  <c r="Z40" i="1"/>
  <c r="Y40" i="1"/>
  <c r="X40" i="1"/>
  <c r="W40" i="1"/>
  <c r="V40" i="1"/>
  <c r="U40" i="1"/>
  <c r="J40" i="1"/>
  <c r="I40" i="1"/>
  <c r="H40" i="1" a="1"/>
  <c r="H40" i="1" s="1"/>
  <c r="G40" i="1"/>
  <c r="Z39" i="1"/>
  <c r="Y39" i="1"/>
  <c r="X39" i="1"/>
  <c r="W39" i="1"/>
  <c r="V39" i="1"/>
  <c r="U39" i="1"/>
  <c r="J39" i="1"/>
  <c r="I39" i="1"/>
  <c r="H39" i="1" a="1"/>
  <c r="H39" i="1" s="1"/>
  <c r="G39" i="1"/>
  <c r="Z38" i="1"/>
  <c r="Y38" i="1"/>
  <c r="X38" i="1"/>
  <c r="W38" i="1"/>
  <c r="V38" i="1"/>
  <c r="U38" i="1"/>
  <c r="J38" i="1"/>
  <c r="I38" i="1"/>
  <c r="H38" i="1" a="1"/>
  <c r="H38" i="1"/>
  <c r="G38" i="1"/>
  <c r="Z37" i="1"/>
  <c r="Y37" i="1"/>
  <c r="X37" i="1"/>
  <c r="W37" i="1"/>
  <c r="V37" i="1"/>
  <c r="U37" i="1"/>
  <c r="J37" i="1"/>
  <c r="I37" i="1"/>
  <c r="H37" i="1" a="1"/>
  <c r="H37" i="1"/>
  <c r="G37" i="1"/>
  <c r="Z36" i="1"/>
  <c r="Y36" i="1"/>
  <c r="X36" i="1"/>
  <c r="W36" i="1"/>
  <c r="V36" i="1"/>
  <c r="U36" i="1"/>
  <c r="J36" i="1"/>
  <c r="I36" i="1"/>
  <c r="H36" i="1" a="1"/>
  <c r="H36" i="1"/>
  <c r="G36" i="1"/>
  <c r="Z35" i="1"/>
  <c r="Y35" i="1"/>
  <c r="X35" i="1"/>
  <c r="W35" i="1"/>
  <c r="V35" i="1"/>
  <c r="U35" i="1"/>
  <c r="J35" i="1"/>
  <c r="I35" i="1"/>
  <c r="H35" i="1" a="1"/>
  <c r="H35" i="1" s="1"/>
  <c r="G35" i="1"/>
  <c r="Z34" i="1"/>
  <c r="Y34" i="1"/>
  <c r="X34" i="1"/>
  <c r="W34" i="1"/>
  <c r="V34" i="1"/>
  <c r="U34" i="1"/>
  <c r="J34" i="1"/>
  <c r="I34" i="1"/>
  <c r="H34" i="1" a="1"/>
  <c r="H34" i="1"/>
  <c r="G34" i="1"/>
  <c r="Z33" i="1"/>
  <c r="Y33" i="1"/>
  <c r="X33" i="1"/>
  <c r="W33" i="1"/>
  <c r="V33" i="1"/>
  <c r="U33" i="1"/>
  <c r="J33" i="1"/>
  <c r="I33" i="1"/>
  <c r="H33" i="1" a="1"/>
  <c r="H33" i="1" s="1"/>
  <c r="G33" i="1"/>
  <c r="Z32" i="1"/>
  <c r="Y32" i="1"/>
  <c r="X32" i="1"/>
  <c r="W32" i="1"/>
  <c r="V32" i="1"/>
  <c r="U32" i="1"/>
  <c r="J32" i="1"/>
  <c r="I32" i="1"/>
  <c r="H32" i="1" a="1"/>
  <c r="H32" i="1" s="1"/>
  <c r="G32" i="1"/>
  <c r="Z31" i="1"/>
  <c r="Y31" i="1"/>
  <c r="X31" i="1"/>
  <c r="W31" i="1"/>
  <c r="V31" i="1"/>
  <c r="U31" i="1"/>
  <c r="J31" i="1"/>
  <c r="I31" i="1"/>
  <c r="H31" i="1" a="1"/>
  <c r="H31" i="1"/>
  <c r="G31" i="1"/>
  <c r="Z30" i="1"/>
  <c r="Y30" i="1"/>
  <c r="X30" i="1"/>
  <c r="W30" i="1"/>
  <c r="V30" i="1"/>
  <c r="U30" i="1"/>
  <c r="J30" i="1"/>
  <c r="I30" i="1"/>
  <c r="H30" i="1" a="1"/>
  <c r="H30" i="1"/>
  <c r="G30" i="1"/>
  <c r="Z29" i="1"/>
  <c r="Y29" i="1"/>
  <c r="X29" i="1"/>
  <c r="W29" i="1"/>
  <c r="V29" i="1"/>
  <c r="U29" i="1"/>
  <c r="J29" i="1"/>
  <c r="I29" i="1"/>
  <c r="H29" i="1" a="1"/>
  <c r="H29" i="1"/>
  <c r="G29" i="1"/>
  <c r="Z28" i="1"/>
  <c r="Y28" i="1"/>
  <c r="X28" i="1"/>
  <c r="W28" i="1"/>
  <c r="V28" i="1"/>
  <c r="U28" i="1"/>
  <c r="J28" i="1"/>
  <c r="I28" i="1"/>
  <c r="H28" i="1" a="1"/>
  <c r="H28" i="1"/>
  <c r="G28" i="1"/>
  <c r="Z27" i="1"/>
  <c r="Y27" i="1"/>
  <c r="X27" i="1"/>
  <c r="W27" i="1"/>
  <c r="V27" i="1"/>
  <c r="U27" i="1"/>
  <c r="J27" i="1"/>
  <c r="I27" i="1"/>
  <c r="H27" i="1" a="1"/>
  <c r="H27" i="1"/>
  <c r="G27" i="1"/>
  <c r="Z26" i="1"/>
  <c r="Y26" i="1"/>
  <c r="X26" i="1"/>
  <c r="W26" i="1"/>
  <c r="V26" i="1"/>
  <c r="I26" i="1" s="1"/>
  <c r="U26" i="1"/>
  <c r="J26" i="1"/>
  <c r="G26" i="1"/>
  <c r="H26" i="1" s="1" a="1"/>
  <c r="H26" i="1" s="1"/>
  <c r="Z25" i="1"/>
  <c r="Y25" i="1"/>
  <c r="X25" i="1"/>
  <c r="W25" i="1"/>
  <c r="V25" i="1"/>
  <c r="U25" i="1"/>
  <c r="J25" i="1"/>
  <c r="I25" i="1"/>
  <c r="H25" i="1" a="1"/>
  <c r="H25" i="1" s="1"/>
  <c r="G25" i="1"/>
  <c r="Z24" i="1"/>
  <c r="Y24" i="1"/>
  <c r="X24" i="1"/>
  <c r="W24" i="1"/>
  <c r="V24" i="1"/>
  <c r="U24" i="1"/>
  <c r="J24" i="1"/>
  <c r="I24" i="1"/>
  <c r="H24" i="1" a="1"/>
  <c r="H24" i="1" s="1"/>
  <c r="G24" i="1"/>
  <c r="K21" i="1"/>
  <c r="K20" i="1"/>
  <c r="K19" i="1"/>
  <c r="K18" i="1"/>
  <c r="K22" i="1" l="1"/>
</calcChain>
</file>

<file path=xl/sharedStrings.xml><?xml version="1.0" encoding="utf-8"?>
<sst xmlns="http://schemas.openxmlformats.org/spreadsheetml/2006/main" count="1096" uniqueCount="247">
  <si>
    <t>ORDER FORM</t>
  </si>
  <si>
    <t>ProbeSynthesis Biyoteknoloji Inc.</t>
  </si>
  <si>
    <t>Prof. Dr. Ahmet Taner Kışlalı 2768th Street No. 35</t>
  </si>
  <si>
    <t>06810 Çankaya, Ankara, Turkey</t>
  </si>
  <si>
    <t>Doğanbey/7331140712</t>
  </si>
  <si>
    <t>www.probesynthesis.com</t>
  </si>
  <si>
    <t>info@probesynthesis.com</t>
  </si>
  <si>
    <t>0535 050 5158</t>
  </si>
  <si>
    <t>0532 054 2045</t>
  </si>
  <si>
    <t>INVOICE INFORMATION</t>
  </si>
  <si>
    <t>CONTACT INFORMATION</t>
  </si>
  <si>
    <t>ORDER DATE:</t>
  </si>
  <si>
    <t>FULL NAME:</t>
  </si>
  <si>
    <t>SHIPPING ADDRESS:</t>
  </si>
  <si>
    <t>INSTITUTION / ORGANIZATION:</t>
  </si>
  <si>
    <t>EMAIL ADDRESS:</t>
  </si>
  <si>
    <t>BILLING ADDRESS:</t>
  </si>
  <si>
    <t>PHONE 1:</t>
  </si>
  <si>
    <t>PROJECT NUMBER:</t>
  </si>
  <si>
    <t>PHONE 2:</t>
  </si>
  <si>
    <t>TAX OFFICE:</t>
  </si>
  <si>
    <t>TAX ID / PERSONAL ID NUMBER:</t>
  </si>
  <si>
    <t>PLEASE ENSURE YOUR SHIPPING INFORMATION IS COMPLETE. OUR DELIVERY TIME IS 3–5 BUSINESS DAYS WITHIN TÜRKİYE!</t>
  </si>
  <si>
    <t>NOTE</t>
  </si>
  <si>
    <t>WHEN ENTERING OLIGONUCLEOTIDE SEQUENCES:</t>
  </si>
  <si>
    <r>
      <rPr>
        <sz val="8"/>
        <color theme="1"/>
        <rFont val="Arial"/>
      </rPr>
      <t>- Please make sure your order information is entered correctly to ensure accurate processing of your order.
- For primer orders, leave the “</t>
    </r>
    <r>
      <rPr>
        <b/>
        <sz val="8"/>
        <color theme="1"/>
        <rFont val="Arial"/>
      </rPr>
      <t>5' - 3' Modification</t>
    </r>
    <r>
      <rPr>
        <sz val="8"/>
        <color theme="1"/>
        <rFont val="Arial"/>
      </rPr>
      <t xml:space="preserve">” field blank to ensure correct calculation.
- For probe orders, please select </t>
    </r>
    <r>
      <rPr>
        <b/>
        <sz val="8"/>
        <color theme="1"/>
        <rFont val="Arial"/>
      </rPr>
      <t>HPLC Purification</t>
    </r>
    <r>
      <rPr>
        <sz val="8"/>
        <color theme="1"/>
        <rFont val="Arial"/>
      </rPr>
      <t>.
- Prices may change for orders containing</t>
    </r>
    <r>
      <rPr>
        <b/>
        <sz val="8"/>
        <color theme="1"/>
        <rFont val="Arial"/>
      </rPr>
      <t xml:space="preserve"> invalid characters</t>
    </r>
    <r>
      <rPr>
        <sz val="8"/>
        <color theme="1"/>
        <rFont val="Arial"/>
      </rPr>
      <t xml:space="preserve"> and </t>
    </r>
    <r>
      <rPr>
        <b/>
        <sz val="8"/>
        <color theme="1"/>
        <rFont val="Arial"/>
      </rPr>
      <t>spaces</t>
    </r>
    <r>
      <rPr>
        <sz val="8"/>
        <color theme="1"/>
        <rFont val="Arial"/>
      </rPr>
      <t>. Please check.</t>
    </r>
  </si>
  <si>
    <t>Total Number of Orders</t>
  </si>
  <si>
    <r>
      <rPr>
        <sz val="10"/>
        <color theme="1"/>
        <rFont val="Arial"/>
      </rPr>
      <t xml:space="preserve">ENTER YOUR SEQUENCE IN THE </t>
    </r>
    <r>
      <rPr>
        <b/>
        <sz val="10"/>
        <color theme="1"/>
        <rFont val="Arial"/>
      </rPr>
      <t>SEQUENCE CELL</t>
    </r>
    <r>
      <rPr>
        <sz val="10"/>
        <color theme="1"/>
        <rFont val="Arial"/>
      </rPr>
      <t xml:space="preserve"> IN</t>
    </r>
    <r>
      <rPr>
        <b/>
        <sz val="10"/>
        <color theme="1"/>
        <rFont val="Arial"/>
      </rPr>
      <t xml:space="preserve"> 5' → 3' </t>
    </r>
    <r>
      <rPr>
        <sz val="10"/>
        <color theme="1"/>
        <rFont val="Arial"/>
      </rPr>
      <t>ORIENTATION ONLY.</t>
    </r>
  </si>
  <si>
    <t>Total Number of Bases</t>
  </si>
  <si>
    <r>
      <rPr>
        <sz val="10"/>
        <color theme="1"/>
        <rFont val="Arial"/>
      </rPr>
      <t xml:space="preserve">DO </t>
    </r>
    <r>
      <rPr>
        <b/>
        <sz val="10"/>
        <color theme="1"/>
        <rFont val="Arial"/>
      </rPr>
      <t>NOT</t>
    </r>
    <r>
      <rPr>
        <sz val="10"/>
        <color theme="1"/>
        <rFont val="Arial"/>
      </rPr>
      <t xml:space="preserve"> USE INVALID OR LOWERCASE LETTERS, DO </t>
    </r>
    <r>
      <rPr>
        <b/>
        <sz val="10"/>
        <color theme="1"/>
        <rFont val="Arial"/>
      </rPr>
      <t>NOT</t>
    </r>
    <r>
      <rPr>
        <sz val="10"/>
        <color theme="1"/>
        <rFont val="Arial"/>
      </rPr>
      <t xml:space="preserve"> LEAVE SPACES IN THE SEQUENCE CELL.</t>
    </r>
  </si>
  <si>
    <t>Total Number of Primers</t>
  </si>
  <si>
    <r>
      <rPr>
        <sz val="10"/>
        <color theme="1"/>
        <rFont val="Arial"/>
      </rPr>
      <t>INDICATE</t>
    </r>
    <r>
      <rPr>
        <b/>
        <sz val="10"/>
        <color theme="1"/>
        <rFont val="Arial"/>
      </rPr>
      <t xml:space="preserve"> LNA </t>
    </r>
    <r>
      <rPr>
        <sz val="10"/>
        <color theme="1"/>
        <rFont val="Arial"/>
      </rPr>
      <t>(+G)</t>
    </r>
    <r>
      <rPr>
        <b/>
        <sz val="10"/>
        <color theme="1"/>
        <rFont val="Arial"/>
      </rPr>
      <t>, PHOSPHOROTHIOATE</t>
    </r>
    <r>
      <rPr>
        <sz val="10"/>
        <color theme="1"/>
        <rFont val="Arial"/>
      </rPr>
      <t xml:space="preserve"> (*G)</t>
    </r>
    <r>
      <rPr>
        <b/>
        <sz val="10"/>
        <color theme="1"/>
        <rFont val="Arial"/>
      </rPr>
      <t xml:space="preserve">, INOSINE, </t>
    </r>
    <r>
      <rPr>
        <sz val="10"/>
        <color theme="1"/>
        <rFont val="Arial"/>
      </rPr>
      <t>OR</t>
    </r>
    <r>
      <rPr>
        <b/>
        <sz val="10"/>
        <color theme="1"/>
        <rFont val="Arial"/>
      </rPr>
      <t xml:space="preserve"> DEGENERATE BASES </t>
    </r>
    <r>
      <rPr>
        <sz val="10"/>
        <color theme="1"/>
        <rFont val="Arial"/>
      </rPr>
      <t>IN YOUR SEQUENCE</t>
    </r>
    <r>
      <rPr>
        <b/>
        <sz val="10"/>
        <color theme="1"/>
        <rFont val="Arial"/>
      </rPr>
      <t>.</t>
    </r>
  </si>
  <si>
    <t>Total Number of Probes</t>
  </si>
  <si>
    <r>
      <rPr>
        <sz val="10"/>
        <color theme="1"/>
        <rFont val="Arial"/>
      </rPr>
      <t xml:space="preserve">FOR ALL SEQUENCES, DO NOT FORGET TO SELECT </t>
    </r>
    <r>
      <rPr>
        <b/>
        <sz val="10"/>
        <color theme="1"/>
        <rFont val="Arial"/>
      </rPr>
      <t>SCALE</t>
    </r>
    <r>
      <rPr>
        <sz val="10"/>
        <color theme="1"/>
        <rFont val="Arial"/>
      </rPr>
      <t xml:space="preserve">, </t>
    </r>
    <r>
      <rPr>
        <b/>
        <sz val="10"/>
        <color theme="1"/>
        <rFont val="Arial"/>
      </rPr>
      <t>PURIFICATION</t>
    </r>
    <r>
      <rPr>
        <sz val="10"/>
        <color theme="1"/>
        <rFont val="Arial"/>
      </rPr>
      <t xml:space="preserve">, AND </t>
    </r>
    <r>
      <rPr>
        <b/>
        <sz val="10"/>
        <color theme="1"/>
        <rFont val="Arial"/>
      </rPr>
      <t>MODIFICATION</t>
    </r>
    <r>
      <rPr>
        <sz val="10"/>
        <color theme="1"/>
        <rFont val="Arial"/>
      </rPr>
      <t xml:space="preserve"> (IF APPLICABLE).</t>
    </r>
  </si>
  <si>
    <t>Total Price</t>
  </si>
  <si>
    <t>No</t>
  </si>
  <si>
    <t>Oligo Name</t>
  </si>
  <si>
    <t>Oligo Sequence 5' --&gt; 3'</t>
  </si>
  <si>
    <t>5' - 3' Modification</t>
  </si>
  <si>
    <t>Scale (nmol)</t>
  </si>
  <si>
    <t>Purification</t>
  </si>
  <si>
    <t>Length (bp)</t>
  </si>
  <si>
    <t>Price (€)</t>
  </si>
  <si>
    <t>Sequence Check</t>
  </si>
  <si>
    <t>Degenerate</t>
  </si>
  <si>
    <t>Note</t>
  </si>
  <si>
    <t>PRODUCT PRICE LIST</t>
  </si>
  <si>
    <t>Product Name</t>
  </si>
  <si>
    <t>5' Modification</t>
  </si>
  <si>
    <t>Synthesis Scale</t>
  </si>
  <si>
    <t>3' Modification</t>
  </si>
  <si>
    <t>Delivery Time</t>
  </si>
  <si>
    <t>25 nmol</t>
  </si>
  <si>
    <t>50 nmol</t>
  </si>
  <si>
    <t>100 nmol</t>
  </si>
  <si>
    <t>200 nmol</t>
  </si>
  <si>
    <t>Primer</t>
  </si>
  <si>
    <t>None</t>
  </si>
  <si>
    <t>X</t>
  </si>
  <si>
    <t>Desalt</t>
  </si>
  <si>
    <t>3 Business Days</t>
  </si>
  <si>
    <t>OPC</t>
  </si>
  <si>
    <t>Primer(-PK)</t>
  </si>
  <si>
    <t>RPC/OPC</t>
  </si>
  <si>
    <t>Primer (HPLC)</t>
  </si>
  <si>
    <t>HPLC</t>
  </si>
  <si>
    <t>5' FAM</t>
  </si>
  <si>
    <t>FAM</t>
  </si>
  <si>
    <t>5' HEX</t>
  </si>
  <si>
    <t>HEX</t>
  </si>
  <si>
    <t>5' ROX</t>
  </si>
  <si>
    <t>ROX</t>
  </si>
  <si>
    <t>5' Cy5</t>
  </si>
  <si>
    <t>Cy5</t>
  </si>
  <si>
    <t>5' Cy5.5</t>
  </si>
  <si>
    <t>Cy5.5</t>
  </si>
  <si>
    <t>10 Business Days</t>
  </si>
  <si>
    <t>5' Cy3</t>
  </si>
  <si>
    <t>Cy3</t>
  </si>
  <si>
    <t>5' Cy3.5</t>
  </si>
  <si>
    <t>Cy3.5</t>
  </si>
  <si>
    <t>5' VIC</t>
  </si>
  <si>
    <t>VIC</t>
  </si>
  <si>
    <t>5' NED</t>
  </si>
  <si>
    <t>NED</t>
  </si>
  <si>
    <t>5' JOE</t>
  </si>
  <si>
    <t>JOE</t>
  </si>
  <si>
    <t>5' PET</t>
  </si>
  <si>
    <t>PET</t>
  </si>
  <si>
    <t>5' Yakima Yellow</t>
  </si>
  <si>
    <t>Yakima Yellow</t>
  </si>
  <si>
    <t>5' Texas Red</t>
  </si>
  <si>
    <t>Texas Red</t>
  </si>
  <si>
    <t>5' Fluorescein</t>
  </si>
  <si>
    <t>Fluorescein</t>
  </si>
  <si>
    <t>5' Hexyl Amine</t>
  </si>
  <si>
    <t>Hexyl Amine</t>
  </si>
  <si>
    <t>FAM - BHQ</t>
  </si>
  <si>
    <t>BHQ1</t>
  </si>
  <si>
    <t>HEX - BHQ</t>
  </si>
  <si>
    <t>ROX - BHQ2</t>
  </si>
  <si>
    <t>BHQ2-BHQ3</t>
  </si>
  <si>
    <t>Cy5 - BHQ2</t>
  </si>
  <si>
    <t>Cy5,5 - BHQ2</t>
  </si>
  <si>
    <t>Cy5,5</t>
  </si>
  <si>
    <t>Cy3 - BHQ2</t>
  </si>
  <si>
    <t>Cy3.5 - BHQ2</t>
  </si>
  <si>
    <t>FAM - FQFQ</t>
  </si>
  <si>
    <t>Internal Quencher</t>
  </si>
  <si>
    <t>HEX - FQFQ</t>
  </si>
  <si>
    <t>FAM - MGB</t>
  </si>
  <si>
    <t>MGB/NFQ</t>
  </si>
  <si>
    <t>HEX - MGB</t>
  </si>
  <si>
    <t>Tamra - BHQ</t>
  </si>
  <si>
    <t>TAMRA</t>
  </si>
  <si>
    <t>Yakima Yellow - BHQ</t>
  </si>
  <si>
    <t>Texas Red - BHQ</t>
  </si>
  <si>
    <t>NED - BHQ</t>
  </si>
  <si>
    <t>PET - BHQ</t>
  </si>
  <si>
    <t>JOE - BHQ</t>
  </si>
  <si>
    <t>FAM - Tamra</t>
  </si>
  <si>
    <t>Tamra</t>
  </si>
  <si>
    <t>HEX - Tamra</t>
  </si>
  <si>
    <t>VIC - BHQ</t>
  </si>
  <si>
    <t>5'/3' Biotin</t>
  </si>
  <si>
    <t>Biotin/-</t>
  </si>
  <si>
    <t>-/Biotin</t>
  </si>
  <si>
    <t>5'/3' Tamra</t>
  </si>
  <si>
    <t>Tamra/-</t>
  </si>
  <si>
    <t>-/Tamra</t>
  </si>
  <si>
    <t>5'/3' Thiol</t>
  </si>
  <si>
    <t>Thiol/-</t>
  </si>
  <si>
    <t>-/Thiol</t>
  </si>
  <si>
    <t>5'/3' Phosphorylation</t>
  </si>
  <si>
    <t>Phosphorylation/-</t>
  </si>
  <si>
    <t>-/Phosphorylation</t>
  </si>
  <si>
    <t>5'/3' Digoxigenin</t>
  </si>
  <si>
    <t>Digoxigenin/-</t>
  </si>
  <si>
    <t>-/Digoxigenin</t>
  </si>
  <si>
    <t>5'/3' Spacer C3</t>
  </si>
  <si>
    <t>Spacer C3/-</t>
  </si>
  <si>
    <t>-/Spacer C3</t>
  </si>
  <si>
    <t>5'/3' Azyde</t>
  </si>
  <si>
    <t>Azyde/-</t>
  </si>
  <si>
    <t>-/Azyde</t>
  </si>
  <si>
    <t>5'/3' Alkyne</t>
  </si>
  <si>
    <t>Alkyne/-</t>
  </si>
  <si>
    <t>-/Alkyne</t>
  </si>
  <si>
    <t>LNA/base</t>
  </si>
  <si>
    <t>€10 per Base</t>
  </si>
  <si>
    <t>HPLC/desalt</t>
  </si>
  <si>
    <t>5 Business Days</t>
  </si>
  <si>
    <t>Inosine/base</t>
  </si>
  <si>
    <t>Phosphorothioate/base</t>
  </si>
  <si>
    <t>Internal Spacer C3</t>
  </si>
  <si>
    <t>Degenerate Primer IUB Codes</t>
  </si>
  <si>
    <t>IUB CODE</t>
  </si>
  <si>
    <t>DESCRIPTION</t>
  </si>
  <si>
    <t>TO CREATE YOUR DEGENERATE PRIMER ORDERS, PLEASE USE THE IUB CODES</t>
  </si>
  <si>
    <t>G</t>
  </si>
  <si>
    <t>Guanine</t>
  </si>
  <si>
    <r>
      <rPr>
        <sz val="11"/>
        <color theme="1"/>
        <rFont val="Arial"/>
      </rPr>
      <t>S (</t>
    </r>
    <r>
      <rPr>
        <b/>
        <sz val="11"/>
        <color theme="1"/>
        <rFont val="Arial"/>
      </rPr>
      <t>S</t>
    </r>
    <r>
      <rPr>
        <sz val="11"/>
        <color theme="1"/>
        <rFont val="Arial"/>
      </rPr>
      <t>trong)</t>
    </r>
  </si>
  <si>
    <t>C + G</t>
  </si>
  <si>
    <t>A</t>
  </si>
  <si>
    <t>Adenine</t>
  </si>
  <si>
    <r>
      <rPr>
        <sz val="11"/>
        <color theme="1"/>
        <rFont val="Arial"/>
      </rPr>
      <t>W (</t>
    </r>
    <r>
      <rPr>
        <b/>
        <sz val="11"/>
        <color theme="1"/>
        <rFont val="Arial"/>
      </rPr>
      <t>W</t>
    </r>
    <r>
      <rPr>
        <sz val="11"/>
        <color theme="1"/>
        <rFont val="Arial"/>
      </rPr>
      <t>eak)</t>
    </r>
  </si>
  <si>
    <t>A + T</t>
  </si>
  <si>
    <t>T</t>
  </si>
  <si>
    <t>Thymine</t>
  </si>
  <si>
    <r>
      <rPr>
        <sz val="11"/>
        <color theme="1"/>
        <rFont val="Arial"/>
      </rPr>
      <t xml:space="preserve">B (not </t>
    </r>
    <r>
      <rPr>
        <sz val="11"/>
        <color theme="1"/>
        <rFont val="Arial"/>
      </rPr>
      <t>A</t>
    </r>
    <r>
      <rPr>
        <sz val="11"/>
        <color theme="1"/>
        <rFont val="Arial"/>
      </rPr>
      <t>)</t>
    </r>
  </si>
  <si>
    <t>C + G + T</t>
  </si>
  <si>
    <t>C</t>
  </si>
  <si>
    <t>Cytosine</t>
  </si>
  <si>
    <r>
      <rPr>
        <sz val="11"/>
        <color theme="1"/>
        <rFont val="Arial"/>
      </rPr>
      <t xml:space="preserve">D (not </t>
    </r>
    <r>
      <rPr>
        <sz val="11"/>
        <color theme="1"/>
        <rFont val="Arial"/>
      </rPr>
      <t>C</t>
    </r>
    <r>
      <rPr>
        <sz val="11"/>
        <color theme="1"/>
        <rFont val="Arial"/>
      </rPr>
      <t>)</t>
    </r>
  </si>
  <si>
    <t>G + A + T</t>
  </si>
  <si>
    <r>
      <rPr>
        <sz val="11"/>
        <color theme="1"/>
        <rFont val="Arial"/>
      </rPr>
      <t>R (pu</t>
    </r>
    <r>
      <rPr>
        <b/>
        <sz val="11"/>
        <color theme="1"/>
        <rFont val="Arial"/>
      </rPr>
      <t>R</t>
    </r>
    <r>
      <rPr>
        <sz val="11"/>
        <color theme="1"/>
        <rFont val="Arial"/>
      </rPr>
      <t>ine)</t>
    </r>
  </si>
  <si>
    <t>A + G</t>
  </si>
  <si>
    <r>
      <rPr>
        <sz val="11"/>
        <color theme="1"/>
        <rFont val="Arial"/>
      </rPr>
      <t xml:space="preserve">H (not </t>
    </r>
    <r>
      <rPr>
        <sz val="11"/>
        <color theme="1"/>
        <rFont val="Arial"/>
      </rPr>
      <t>G</t>
    </r>
    <r>
      <rPr>
        <sz val="11"/>
        <color theme="1"/>
        <rFont val="Arial"/>
      </rPr>
      <t>)</t>
    </r>
  </si>
  <si>
    <t>A + C + T</t>
  </si>
  <si>
    <r>
      <rPr>
        <sz val="11"/>
        <color theme="1"/>
        <rFont val="Arial"/>
      </rPr>
      <t>Y (p</t>
    </r>
    <r>
      <rPr>
        <b/>
        <sz val="11"/>
        <color theme="1"/>
        <rFont val="Arial"/>
      </rPr>
      <t>Y</t>
    </r>
    <r>
      <rPr>
        <sz val="11"/>
        <color theme="1"/>
        <rFont val="Arial"/>
      </rPr>
      <t>rimidine)</t>
    </r>
  </si>
  <si>
    <t>C + T</t>
  </si>
  <si>
    <r>
      <rPr>
        <sz val="11"/>
        <color theme="1"/>
        <rFont val="Arial"/>
      </rPr>
      <t xml:space="preserve">V (not </t>
    </r>
    <r>
      <rPr>
        <sz val="11"/>
        <color theme="1"/>
        <rFont val="Arial"/>
      </rPr>
      <t>T</t>
    </r>
    <r>
      <rPr>
        <sz val="11"/>
        <color theme="1"/>
        <rFont val="Arial"/>
      </rPr>
      <t>)</t>
    </r>
  </si>
  <si>
    <t>A + C + G</t>
  </si>
  <si>
    <r>
      <rPr>
        <sz val="11"/>
        <color theme="1"/>
        <rFont val="Arial"/>
      </rPr>
      <t>M (a</t>
    </r>
    <r>
      <rPr>
        <b/>
        <sz val="11"/>
        <color theme="1"/>
        <rFont val="Arial"/>
      </rPr>
      <t>M</t>
    </r>
    <r>
      <rPr>
        <sz val="11"/>
        <color theme="1"/>
        <rFont val="Arial"/>
      </rPr>
      <t>ino)</t>
    </r>
  </si>
  <si>
    <t>A + C</t>
  </si>
  <si>
    <r>
      <rPr>
        <sz val="11"/>
        <color theme="1"/>
        <rFont val="Arial"/>
      </rPr>
      <t>N (a</t>
    </r>
    <r>
      <rPr>
        <b/>
        <sz val="11"/>
        <color theme="1"/>
        <rFont val="Arial"/>
      </rPr>
      <t>N</t>
    </r>
    <r>
      <rPr>
        <sz val="11"/>
        <color theme="1"/>
        <rFont val="Arial"/>
      </rPr>
      <t>y)</t>
    </r>
  </si>
  <si>
    <t>A + C + G + T</t>
  </si>
  <si>
    <r>
      <rPr>
        <sz val="11"/>
        <color theme="1"/>
        <rFont val="Arial"/>
      </rPr>
      <t>K (</t>
    </r>
    <r>
      <rPr>
        <b/>
        <sz val="11"/>
        <color theme="1"/>
        <rFont val="Arial"/>
      </rPr>
      <t>K</t>
    </r>
    <r>
      <rPr>
        <sz val="11"/>
        <color theme="1"/>
        <rFont val="Arial"/>
      </rPr>
      <t>eto)</t>
    </r>
  </si>
  <si>
    <t>G + T</t>
  </si>
  <si>
    <t>Label</t>
  </si>
  <si>
    <t>Scale</t>
  </si>
  <si>
    <t>Price per nt</t>
  </si>
  <si>
    <t>Combo</t>
  </si>
  <si>
    <t>DESALT</t>
  </si>
  <si>
    <t>RPC</t>
  </si>
  <si>
    <t>Modification</t>
  </si>
  <si>
    <t>Flat Price</t>
  </si>
  <si>
    <t>New</t>
  </si>
  <si>
    <t>5' FAM - BHQ1 3'</t>
  </si>
  <si>
    <t>5' HEX - BHQ1 3'</t>
  </si>
  <si>
    <t>5' ROX - BHQ2 3'</t>
  </si>
  <si>
    <t>5' Cy5 - BHQ2 3'</t>
  </si>
  <si>
    <t>5' Cy5,5 - BHQ2 3'</t>
  </si>
  <si>
    <t>5' Cy3 - BHQ2 3'</t>
  </si>
  <si>
    <t>5' Cy3.5 - BHQ2 3'</t>
  </si>
  <si>
    <t>5' FAM - FQFQ 3'</t>
  </si>
  <si>
    <t>5' HEX - FQFQ 3'</t>
  </si>
  <si>
    <t>5' FAM - MGB/NFQ 3'</t>
  </si>
  <si>
    <t>5' HEX - MGB/NFQ 3'</t>
  </si>
  <si>
    <t>5' Tamra - BHQ1 3'</t>
  </si>
  <si>
    <t>5' Yakima Yellow - BHQ1 3'</t>
  </si>
  <si>
    <t>5' Texas Red - BHQ2 3'</t>
  </si>
  <si>
    <t>5' NED - BHQ2 3'</t>
  </si>
  <si>
    <t>5' PET - BHQ2 3'</t>
  </si>
  <si>
    <t>5' JOE - BHQ1 3'</t>
  </si>
  <si>
    <t>5' FAM - Tamra 3'</t>
  </si>
  <si>
    <t>5' HEX - Tamra 3'</t>
  </si>
  <si>
    <t>5' VIC - BHQ1 3'</t>
  </si>
  <si>
    <t>5' Biotin</t>
  </si>
  <si>
    <t>5' Tamra</t>
  </si>
  <si>
    <t>5' Thiol</t>
  </si>
  <si>
    <t>5' Phosphorylation</t>
  </si>
  <si>
    <t>5' Digoxigenin</t>
  </si>
  <si>
    <t>5' Spacer C3</t>
  </si>
  <si>
    <t>5' Azyde</t>
  </si>
  <si>
    <t>5' Alkyne</t>
  </si>
  <si>
    <t>3' Biotin</t>
  </si>
  <si>
    <t>3' Tamra</t>
  </si>
  <si>
    <t>3' Thiol</t>
  </si>
  <si>
    <t>3' Phosphorylation</t>
  </si>
  <si>
    <t>3' Digoxigenin</t>
  </si>
  <si>
    <t>3' Spacer C3</t>
  </si>
  <si>
    <t>3' Azyde</t>
  </si>
  <si>
    <t>3' Alkyne</t>
  </si>
  <si>
    <t>5' ROX - BHQ3 3'</t>
  </si>
  <si>
    <t>5' Cy5 - BHQ3 3'</t>
  </si>
  <si>
    <t>5' Cy5,5 - BHQ3 3'</t>
  </si>
  <si>
    <t>5' Cy3 - BHQ3 3'</t>
  </si>
  <si>
    <t>5' Cy3.5 - BHQ3 3'</t>
  </si>
  <si>
    <t>5' Texas Red - BHQ3 3'</t>
  </si>
  <si>
    <t>5' NED - BHQ3 3'</t>
  </si>
  <si>
    <t>5' PET - BHQ3 3'</t>
  </si>
  <si>
    <t>Modifications</t>
  </si>
  <si>
    <t>Scales</t>
  </si>
  <si>
    <t>Purifications</t>
  </si>
  <si>
    <t>5' FAM - MGB 3'</t>
  </si>
  <si>
    <t>5' HEX - MGB 3'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</si>
</sst>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€]#,##0.00"/>
    <numFmt numFmtId="165" formatCode="#,##0&quot;€&quot;"/>
  </numFmts>
  <fonts count="19" x14ac:knownFonts="1">
    <font>
      <sz val="11"/>
      <color theme="1"/>
      <name val="Calibri"/>
      <scheme val="minor"/>
    </font>
    <font>
      <sz val="10"/>
      <color theme="1"/>
      <name val="Arial"/>
    </font>
    <font>
      <sz val="11"/>
      <name val="Calibri"/>
    </font>
    <font>
      <b/>
      <sz val="44"/>
      <color theme="1"/>
      <name val="Arial"/>
    </font>
    <font>
      <sz val="12"/>
      <color theme="1"/>
      <name val="Arial"/>
    </font>
    <font>
      <sz val="11"/>
      <color theme="1"/>
      <name val="Arial"/>
    </font>
    <font>
      <u/>
      <sz val="12"/>
      <color rgb="FF0000FF"/>
      <name val="Arial"/>
    </font>
    <font>
      <b/>
      <sz val="10"/>
      <color theme="1"/>
      <name val="Arial"/>
    </font>
    <font>
      <sz val="8"/>
      <color theme="1"/>
      <name val="Arial"/>
    </font>
    <font>
      <b/>
      <sz val="11"/>
      <color theme="1"/>
      <name val="Arial"/>
    </font>
    <font>
      <b/>
      <sz val="12"/>
      <color theme="1"/>
      <name val="Arial"/>
    </font>
    <font>
      <sz val="11"/>
      <color rgb="FFFFFFFF"/>
      <name val="Arial"/>
    </font>
    <font>
      <sz val="11"/>
      <color theme="1"/>
      <name val="Calibri"/>
    </font>
    <font>
      <b/>
      <sz val="27"/>
      <color theme="1"/>
      <name val="Arial"/>
    </font>
    <font>
      <b/>
      <sz val="11"/>
      <color theme="1"/>
      <name val="Calibri"/>
    </font>
    <font>
      <b/>
      <sz val="11"/>
      <color theme="1"/>
      <name val="Verdana"/>
    </font>
    <font>
      <sz val="11"/>
      <color theme="1"/>
      <name val="Verdana"/>
    </font>
    <font>
      <b/>
      <sz val="14"/>
      <color theme="1"/>
      <name val="Arial"/>
    </font>
    <font>
      <b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D0E0E3"/>
        <bgColor rgb="FFD0E0E3"/>
      </patternFill>
    </fill>
    <fill>
      <patternFill patternType="solid">
        <fgColor rgb="FFA2C4C9"/>
        <bgColor rgb="FFA2C4C9"/>
      </patternFill>
    </fill>
    <fill>
      <patternFill patternType="solid">
        <fgColor rgb="FFFFFFFF"/>
        <bgColor rgb="FFFFFFFF"/>
      </patternFill>
    </fill>
  </fills>
  <borders count="6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A2C4C9"/>
      </bottom>
      <diagonal/>
    </border>
    <border>
      <left/>
      <right/>
      <top style="medium">
        <color rgb="FF000000"/>
      </top>
      <bottom style="medium">
        <color rgb="FFA2C4C9"/>
      </bottom>
      <diagonal/>
    </border>
    <border>
      <left/>
      <right style="medium">
        <color rgb="FFA2C4C9"/>
      </right>
      <top style="medium">
        <color rgb="FF000000"/>
      </top>
      <bottom style="medium">
        <color rgb="FFA2C4C9"/>
      </bottom>
      <diagonal/>
    </border>
    <border>
      <left style="medium">
        <color rgb="FFA2C4C9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A2C4C9"/>
      </top>
      <bottom style="medium">
        <color rgb="FFA2C4C9"/>
      </bottom>
      <diagonal/>
    </border>
    <border>
      <left/>
      <right/>
      <top style="medium">
        <color rgb="FFA2C4C9"/>
      </top>
      <bottom style="medium">
        <color rgb="FFA2C4C9"/>
      </bottom>
      <diagonal/>
    </border>
    <border>
      <left/>
      <right style="medium">
        <color rgb="FFA2C4C9"/>
      </right>
      <top style="medium">
        <color rgb="FFA2C4C9"/>
      </top>
      <bottom style="medium">
        <color rgb="FFA2C4C9"/>
      </bottom>
      <diagonal/>
    </border>
    <border>
      <left style="medium">
        <color rgb="FFA2C4C9"/>
      </left>
      <right/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A2C4C9"/>
      </top>
      <bottom/>
      <diagonal/>
    </border>
    <border>
      <left/>
      <right/>
      <top style="medium">
        <color rgb="FFA2C4C9"/>
      </top>
      <bottom/>
      <diagonal/>
    </border>
    <border>
      <left/>
      <right style="medium">
        <color rgb="FFA2C4C9"/>
      </right>
      <top style="medium">
        <color rgb="FFA2C4C9"/>
      </top>
      <bottom/>
      <diagonal/>
    </border>
    <border>
      <left style="medium">
        <color rgb="FFA2C4C9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CCCCCC"/>
      </left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4" fillId="2" borderId="4" xfId="0" applyFont="1" applyFill="1" applyBorder="1"/>
    <xf numFmtId="0" fontId="4" fillId="2" borderId="5" xfId="0" applyFont="1" applyFill="1" applyBorder="1"/>
    <xf numFmtId="0" fontId="4" fillId="2" borderId="6" xfId="0" applyFont="1" applyFill="1" applyBorder="1"/>
    <xf numFmtId="0" fontId="5" fillId="0" borderId="7" xfId="0" applyFont="1" applyBorder="1"/>
    <xf numFmtId="0" fontId="5" fillId="0" borderId="0" xfId="0" applyFont="1"/>
    <xf numFmtId="0" fontId="4" fillId="2" borderId="10" xfId="0" applyFont="1" applyFill="1" applyBorder="1"/>
    <xf numFmtId="0" fontId="4" fillId="2" borderId="11" xfId="0" applyFont="1" applyFill="1" applyBorder="1"/>
    <xf numFmtId="0" fontId="4" fillId="2" borderId="0" xfId="0" applyFont="1" applyFill="1"/>
    <xf numFmtId="0" fontId="6" fillId="2" borderId="4" xfId="0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7" xfId="0" applyFont="1" applyFill="1" applyBorder="1"/>
    <xf numFmtId="0" fontId="7" fillId="2" borderId="23" xfId="0" applyFont="1" applyFill="1" applyBorder="1" applyAlignment="1">
      <alignment wrapText="1"/>
    </xf>
    <xf numFmtId="0" fontId="7" fillId="2" borderId="24" xfId="0" applyFont="1" applyFill="1" applyBorder="1" applyAlignment="1">
      <alignment wrapText="1"/>
    </xf>
    <xf numFmtId="0" fontId="7" fillId="2" borderId="25" xfId="0" applyFont="1" applyFill="1" applyBorder="1" applyAlignment="1">
      <alignment wrapText="1"/>
    </xf>
    <xf numFmtId="0" fontId="7" fillId="2" borderId="26" xfId="0" applyFont="1" applyFill="1" applyBorder="1" applyAlignment="1">
      <alignment wrapText="1"/>
    </xf>
    <xf numFmtId="0" fontId="7" fillId="2" borderId="36" xfId="0" applyFont="1" applyFill="1" applyBorder="1" applyAlignment="1">
      <alignment wrapText="1"/>
    </xf>
    <xf numFmtId="0" fontId="1" fillId="2" borderId="37" xfId="0" applyFont="1" applyFill="1" applyBorder="1" applyAlignment="1">
      <alignment wrapText="1"/>
    </xf>
    <xf numFmtId="0" fontId="7" fillId="2" borderId="43" xfId="0" applyFont="1" applyFill="1" applyBorder="1" applyAlignment="1">
      <alignment wrapText="1"/>
    </xf>
    <xf numFmtId="0" fontId="1" fillId="2" borderId="44" xfId="0" applyFont="1" applyFill="1" applyBorder="1" applyAlignment="1">
      <alignment wrapText="1"/>
    </xf>
    <xf numFmtId="0" fontId="7" fillId="2" borderId="45" xfId="0" applyFont="1" applyFill="1" applyBorder="1" applyAlignment="1">
      <alignment wrapText="1"/>
    </xf>
    <xf numFmtId="0" fontId="1" fillId="2" borderId="44" xfId="0" applyFont="1" applyFill="1" applyBorder="1" applyAlignment="1">
      <alignment horizontal="right" wrapText="1"/>
    </xf>
    <xf numFmtId="0" fontId="7" fillId="2" borderId="51" xfId="0" applyFont="1" applyFill="1" applyBorder="1" applyAlignment="1">
      <alignment wrapText="1"/>
    </xf>
    <xf numFmtId="164" fontId="1" fillId="2" borderId="52" xfId="0" applyNumberFormat="1" applyFont="1" applyFill="1" applyBorder="1" applyAlignment="1">
      <alignment horizontal="right" wrapText="1"/>
    </xf>
    <xf numFmtId="0" fontId="7" fillId="3" borderId="23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  <xf numFmtId="0" fontId="9" fillId="3" borderId="53" xfId="0" applyFont="1" applyFill="1" applyBorder="1" applyAlignment="1">
      <alignment horizontal="center"/>
    </xf>
    <xf numFmtId="0" fontId="9" fillId="3" borderId="23" xfId="0" applyFont="1" applyFill="1" applyBorder="1" applyAlignment="1">
      <alignment horizontal="center"/>
    </xf>
    <xf numFmtId="0" fontId="9" fillId="3" borderId="54" xfId="0" applyFont="1" applyFill="1" applyBorder="1" applyAlignment="1">
      <alignment horizontal="center"/>
    </xf>
    <xf numFmtId="0" fontId="10" fillId="3" borderId="55" xfId="0" applyFont="1" applyFill="1" applyBorder="1" applyAlignment="1">
      <alignment horizontal="center"/>
    </xf>
    <xf numFmtId="0" fontId="9" fillId="3" borderId="56" xfId="0" applyFont="1" applyFill="1" applyBorder="1" applyAlignment="1">
      <alignment horizontal="center"/>
    </xf>
    <xf numFmtId="0" fontId="1" fillId="2" borderId="57" xfId="0" applyFont="1" applyFill="1" applyBorder="1" applyAlignment="1">
      <alignment horizontal="center"/>
    </xf>
    <xf numFmtId="0" fontId="1" fillId="0" borderId="58" xfId="0" applyFont="1" applyBorder="1"/>
    <xf numFmtId="0" fontId="1" fillId="0" borderId="59" xfId="0" applyFont="1" applyBorder="1"/>
    <xf numFmtId="49" fontId="1" fillId="0" borderId="59" xfId="0" applyNumberFormat="1" applyFont="1" applyBorder="1"/>
    <xf numFmtId="0" fontId="1" fillId="2" borderId="57" xfId="0" applyFont="1" applyFill="1" applyBorder="1"/>
    <xf numFmtId="0" fontId="1" fillId="0" borderId="60" xfId="0" applyFont="1" applyBorder="1"/>
    <xf numFmtId="0" fontId="11" fillId="4" borderId="10" xfId="0" applyFont="1" applyFill="1" applyBorder="1"/>
    <xf numFmtId="0" fontId="5" fillId="4" borderId="10" xfId="0" applyFont="1" applyFill="1" applyBorder="1"/>
    <xf numFmtId="0" fontId="1" fillId="2" borderId="59" xfId="0" applyFont="1" applyFill="1" applyBorder="1" applyAlignment="1">
      <alignment horizontal="center"/>
    </xf>
    <xf numFmtId="0" fontId="1" fillId="0" borderId="44" xfId="0" applyFont="1" applyBorder="1"/>
    <xf numFmtId="0" fontId="1" fillId="2" borderId="61" xfId="0" applyFont="1" applyFill="1" applyBorder="1" applyAlignment="1">
      <alignment horizontal="center"/>
    </xf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49" fontId="1" fillId="0" borderId="62" xfId="0" applyNumberFormat="1" applyFont="1" applyBorder="1"/>
    <xf numFmtId="0" fontId="1" fillId="0" borderId="1" xfId="0" applyFont="1" applyBorder="1"/>
    <xf numFmtId="0" fontId="5" fillId="0" borderId="65" xfId="0" applyFont="1" applyBorder="1"/>
    <xf numFmtId="0" fontId="12" fillId="0" borderId="65" xfId="0" applyFont="1" applyBorder="1"/>
    <xf numFmtId="0" fontId="14" fillId="3" borderId="59" xfId="0" applyFont="1" applyFill="1" applyBorder="1"/>
    <xf numFmtId="0" fontId="12" fillId="2" borderId="59" xfId="0" applyFont="1" applyFill="1" applyBorder="1"/>
    <xf numFmtId="0" fontId="15" fillId="2" borderId="59" xfId="0" applyFont="1" applyFill="1" applyBorder="1"/>
    <xf numFmtId="0" fontId="16" fillId="2" borderId="59" xfId="0" applyFont="1" applyFill="1" applyBorder="1"/>
    <xf numFmtId="164" fontId="16" fillId="2" borderId="59" xfId="0" applyNumberFormat="1" applyFont="1" applyFill="1" applyBorder="1" applyAlignment="1">
      <alignment horizontal="center"/>
    </xf>
    <xf numFmtId="0" fontId="16" fillId="2" borderId="0" xfId="0" applyFont="1" applyFill="1"/>
    <xf numFmtId="0" fontId="16" fillId="2" borderId="59" xfId="0" applyFont="1" applyFill="1" applyBorder="1" applyAlignment="1">
      <alignment horizontal="center"/>
    </xf>
    <xf numFmtId="165" fontId="16" fillId="2" borderId="59" xfId="0" applyNumberFormat="1" applyFont="1" applyFill="1" applyBorder="1" applyAlignment="1">
      <alignment horizontal="center"/>
    </xf>
    <xf numFmtId="0" fontId="9" fillId="3" borderId="59" xfId="0" applyFont="1" applyFill="1" applyBorder="1"/>
    <xf numFmtId="0" fontId="5" fillId="2" borderId="59" xfId="0" applyFont="1" applyFill="1" applyBorder="1"/>
    <xf numFmtId="0" fontId="12" fillId="0" borderId="0" xfId="0" applyFont="1"/>
    <xf numFmtId="164" fontId="12" fillId="0" borderId="0" xfId="0" applyNumberFormat="1" applyFont="1" applyAlignment="1">
      <alignment horizontal="right"/>
    </xf>
    <xf numFmtId="164" fontId="1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2" xfId="0" applyFont="1" applyBorder="1"/>
    <xf numFmtId="0" fontId="2" fillId="0" borderId="13" xfId="0" applyFont="1" applyBorder="1"/>
    <xf numFmtId="0" fontId="3" fillId="2" borderId="1" xfId="0" applyFont="1" applyFill="1" applyBorder="1" applyAlignment="1">
      <alignment horizontal="center" vertical="center"/>
    </xf>
    <xf numFmtId="0" fontId="2" fillId="0" borderId="3" xfId="0" applyFont="1" applyBorder="1"/>
    <xf numFmtId="0" fontId="0" fillId="0" borderId="0" xfId="0"/>
    <xf numFmtId="0" fontId="2" fillId="0" borderId="14" xfId="0" applyFont="1" applyBorder="1"/>
    <xf numFmtId="0" fontId="2" fillId="0" borderId="15" xfId="0" applyFont="1" applyBorder="1"/>
    <xf numFmtId="0" fontId="2" fillId="0" borderId="16" xfId="0" applyFont="1" applyBorder="1"/>
    <xf numFmtId="0" fontId="1" fillId="2" borderId="18" xfId="0" applyFont="1" applyFill="1" applyBorder="1" applyAlignment="1">
      <alignment horizontal="center"/>
    </xf>
    <xf numFmtId="0" fontId="2" fillId="0" borderId="22" xfId="0" applyFont="1" applyBorder="1"/>
    <xf numFmtId="0" fontId="7" fillId="3" borderId="19" xfId="0" applyFont="1" applyFill="1" applyBorder="1" applyAlignment="1">
      <alignment horizontal="center" wrapText="1"/>
    </xf>
    <xf numFmtId="0" fontId="2" fillId="0" borderId="20" xfId="0" applyFont="1" applyBorder="1"/>
    <xf numFmtId="0" fontId="2" fillId="0" borderId="21" xfId="0" applyFont="1" applyBorder="1"/>
    <xf numFmtId="0" fontId="1" fillId="2" borderId="19" xfId="0" applyFont="1" applyFill="1" applyBorder="1" applyAlignment="1">
      <alignment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2" fillId="0" borderId="38" xfId="0" applyFont="1" applyBorder="1"/>
    <xf numFmtId="0" fontId="7" fillId="2" borderId="31" xfId="0" applyFont="1" applyFill="1" applyBorder="1"/>
    <xf numFmtId="0" fontId="2" fillId="0" borderId="32" xfId="0" applyFont="1" applyBorder="1"/>
    <xf numFmtId="0" fontId="2" fillId="0" borderId="33" xfId="0" applyFont="1" applyBorder="1"/>
    <xf numFmtId="0" fontId="8" fillId="2" borderId="34" xfId="0" applyFont="1" applyFill="1" applyBorder="1" applyAlignment="1">
      <alignment horizontal="left" vertical="center" wrapText="1"/>
    </xf>
    <xf numFmtId="0" fontId="2" fillId="0" borderId="35" xfId="0" applyFont="1" applyBorder="1"/>
    <xf numFmtId="0" fontId="2" fillId="0" borderId="42" xfId="0" applyFont="1" applyBorder="1"/>
    <xf numFmtId="0" fontId="2" fillId="0" borderId="49" xfId="0" applyFont="1" applyBorder="1"/>
    <xf numFmtId="0" fontId="2" fillId="0" borderId="50" xfId="0" applyFont="1" applyBorder="1"/>
    <xf numFmtId="0" fontId="1" fillId="2" borderId="39" xfId="0" applyFont="1" applyFill="1" applyBorder="1"/>
    <xf numFmtId="0" fontId="2" fillId="0" borderId="40" xfId="0" applyFont="1" applyBorder="1"/>
    <xf numFmtId="0" fontId="2" fillId="0" borderId="41" xfId="0" applyFont="1" applyBorder="1"/>
    <xf numFmtId="0" fontId="7" fillId="2" borderId="39" xfId="0" applyFont="1" applyFill="1" applyBorder="1"/>
    <xf numFmtId="0" fontId="1" fillId="2" borderId="46" xfId="0" applyFont="1" applyFill="1" applyBorder="1"/>
    <xf numFmtId="0" fontId="2" fillId="0" borderId="47" xfId="0" applyFont="1" applyBorder="1"/>
    <xf numFmtId="0" fontId="2" fillId="0" borderId="48" xfId="0" applyFont="1" applyBorder="1"/>
    <xf numFmtId="0" fontId="1" fillId="2" borderId="27" xfId="0" applyFont="1" applyFill="1" applyBorder="1" applyAlignment="1">
      <alignment vertical="center" wrapText="1"/>
    </xf>
    <xf numFmtId="0" fontId="2" fillId="0" borderId="28" xfId="0" applyFont="1" applyBorder="1"/>
    <xf numFmtId="0" fontId="2" fillId="0" borderId="29" xfId="0" applyFont="1" applyBorder="1"/>
    <xf numFmtId="0" fontId="7" fillId="2" borderId="19" xfId="0" applyFont="1" applyFill="1" applyBorder="1" applyAlignment="1">
      <alignment wrapText="1"/>
    </xf>
    <xf numFmtId="0" fontId="14" fillId="3" borderId="64" xfId="0" applyFont="1" applyFill="1" applyBorder="1" applyAlignment="1">
      <alignment horizontal="center"/>
    </xf>
    <xf numFmtId="0" fontId="2" fillId="0" borderId="66" xfId="0" applyFont="1" applyBorder="1"/>
    <xf numFmtId="0" fontId="2" fillId="0" borderId="67" xfId="0" applyFont="1" applyBorder="1"/>
    <xf numFmtId="0" fontId="17" fillId="2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164" fontId="16" fillId="2" borderId="66" xfId="0" applyNumberFormat="1" applyFont="1" applyFill="1" applyBorder="1" applyAlignment="1">
      <alignment horizontal="center"/>
    </xf>
    <xf numFmtId="0" fontId="9" fillId="3" borderId="6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</xdr:colOff>
      <xdr:row>1</xdr:row>
      <xdr:rowOff>133350</xdr:rowOff>
    </xdr:from>
    <xdr:ext cx="2352675" cy="99060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209550</xdr:colOff>
      <xdr:row>1</xdr:row>
      <xdr:rowOff>104775</xdr:rowOff>
    </xdr:from>
    <xdr:ext cx="1619250" cy="70485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mailto:info@probesynthesis.com" TargetMode="External"/><Relationship Id="rId1" Type="http://schemas.openxmlformats.org/officeDocument/2006/relationships/hyperlink" Target="http://www.probesynthesis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00"/>
  <sheetViews>
    <sheetView tabSelected="1" workbookViewId="0">
      <selection activeCell="F37" sqref="F37"/>
    </sheetView>
  </sheetViews>
  <sheetFormatPr defaultColWidth="14.44140625" defaultRowHeight="15" customHeight="1" x14ac:dyDescent="0.3"/>
  <cols>
    <col min="1" max="1" width="7.44140625" customWidth="1"/>
    <col min="2" max="2" width="31.5546875" customWidth="1"/>
    <col min="3" max="3" width="34.6640625" customWidth="1"/>
    <col min="4" max="4" width="27" customWidth="1"/>
    <col min="5" max="5" width="14.109375" customWidth="1"/>
    <col min="6" max="6" width="21.44140625" customWidth="1"/>
    <col min="7" max="7" width="19.33203125" customWidth="1"/>
    <col min="8" max="8" width="11.6640625" customWidth="1"/>
    <col min="9" max="9" width="24.6640625" customWidth="1"/>
    <col min="10" max="10" width="23.6640625" customWidth="1"/>
    <col min="11" max="11" width="22.33203125" customWidth="1"/>
    <col min="12" max="12" width="8.88671875" customWidth="1"/>
    <col min="13" max="13" width="15.44140625" customWidth="1"/>
    <col min="14" max="18" width="8.88671875" customWidth="1"/>
    <col min="19" max="27" width="8.6640625" customWidth="1"/>
  </cols>
  <sheetData>
    <row r="1" spans="1:27" ht="13.5" customHeight="1" x14ac:dyDescent="0.3">
      <c r="A1" s="62"/>
      <c r="B1" s="63"/>
      <c r="C1" s="68" t="s">
        <v>0</v>
      </c>
      <c r="D1" s="69"/>
      <c r="E1" s="69"/>
      <c r="F1" s="63"/>
      <c r="G1" s="1" t="s">
        <v>1</v>
      </c>
      <c r="H1" s="2"/>
      <c r="I1" s="2"/>
      <c r="J1" s="2"/>
      <c r="K1" s="3"/>
      <c r="L1" s="4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 spans="1:27" ht="15.6" x14ac:dyDescent="0.3">
      <c r="A2" s="64"/>
      <c r="B2" s="65"/>
      <c r="C2" s="64"/>
      <c r="D2" s="70"/>
      <c r="E2" s="70"/>
      <c r="F2" s="65"/>
      <c r="G2" s="1" t="s">
        <v>2</v>
      </c>
      <c r="H2" s="6"/>
      <c r="I2" s="6"/>
      <c r="J2" s="6"/>
      <c r="K2" s="7"/>
      <c r="L2" s="4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</row>
    <row r="3" spans="1:27" ht="15.6" x14ac:dyDescent="0.3">
      <c r="A3" s="64"/>
      <c r="B3" s="65"/>
      <c r="C3" s="64"/>
      <c r="D3" s="70"/>
      <c r="E3" s="70"/>
      <c r="F3" s="65"/>
      <c r="G3" s="8" t="s">
        <v>3</v>
      </c>
      <c r="H3" s="6"/>
      <c r="I3" s="6"/>
      <c r="J3" s="6"/>
      <c r="K3" s="7"/>
      <c r="L3" s="4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</row>
    <row r="4" spans="1:27" ht="15.6" x14ac:dyDescent="0.3">
      <c r="A4" s="64"/>
      <c r="B4" s="65"/>
      <c r="C4" s="64"/>
      <c r="D4" s="70"/>
      <c r="E4" s="70"/>
      <c r="F4" s="65"/>
      <c r="G4" s="1" t="s">
        <v>4</v>
      </c>
      <c r="H4" s="6"/>
      <c r="I4" s="6"/>
      <c r="J4" s="6"/>
      <c r="K4" s="7"/>
      <c r="L4" s="4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</row>
    <row r="5" spans="1:27" ht="15.6" x14ac:dyDescent="0.3">
      <c r="A5" s="64"/>
      <c r="B5" s="65"/>
      <c r="C5" s="64"/>
      <c r="D5" s="70"/>
      <c r="E5" s="70"/>
      <c r="F5" s="65"/>
      <c r="G5" s="9" t="s">
        <v>5</v>
      </c>
      <c r="H5" s="6"/>
      <c r="I5" s="6"/>
      <c r="J5" s="6"/>
      <c r="K5" s="7"/>
      <c r="L5" s="4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</row>
    <row r="6" spans="1:27" ht="15.6" x14ac:dyDescent="0.3">
      <c r="A6" s="64"/>
      <c r="B6" s="65"/>
      <c r="C6" s="64"/>
      <c r="D6" s="70"/>
      <c r="E6" s="70"/>
      <c r="F6" s="65"/>
      <c r="G6" s="9" t="s">
        <v>6</v>
      </c>
      <c r="H6" s="6"/>
      <c r="I6" s="6"/>
      <c r="J6" s="6"/>
      <c r="K6" s="7"/>
      <c r="L6" s="4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1:27" ht="15.6" x14ac:dyDescent="0.3">
      <c r="A7" s="64"/>
      <c r="B7" s="65"/>
      <c r="C7" s="64"/>
      <c r="D7" s="70"/>
      <c r="E7" s="70"/>
      <c r="F7" s="65"/>
      <c r="G7" s="1" t="s">
        <v>7</v>
      </c>
      <c r="H7" s="6"/>
      <c r="I7" s="6"/>
      <c r="J7" s="10"/>
      <c r="K7" s="7"/>
      <c r="L7" s="4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 spans="1:27" ht="15.6" x14ac:dyDescent="0.3">
      <c r="A8" s="64"/>
      <c r="B8" s="65"/>
      <c r="C8" s="64"/>
      <c r="D8" s="70"/>
      <c r="E8" s="70"/>
      <c r="F8" s="65"/>
      <c r="G8" s="1" t="s">
        <v>8</v>
      </c>
      <c r="H8" s="6"/>
      <c r="I8" s="6"/>
      <c r="J8" s="6"/>
      <c r="K8" s="7"/>
      <c r="L8" s="4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  <row r="9" spans="1:27" ht="13.5" customHeight="1" x14ac:dyDescent="0.3">
      <c r="A9" s="66"/>
      <c r="B9" s="67"/>
      <c r="C9" s="71"/>
      <c r="D9" s="72"/>
      <c r="E9" s="72"/>
      <c r="F9" s="73"/>
      <c r="G9" s="6"/>
      <c r="H9" s="6"/>
      <c r="I9" s="6"/>
      <c r="J9" s="6"/>
      <c r="K9" s="11"/>
      <c r="L9" s="4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</row>
    <row r="10" spans="1:27" ht="14.4" x14ac:dyDescent="0.3">
      <c r="A10" s="74"/>
      <c r="B10" s="76" t="s">
        <v>9</v>
      </c>
      <c r="C10" s="77"/>
      <c r="D10" s="77"/>
      <c r="E10" s="78"/>
      <c r="F10" s="76" t="s">
        <v>10</v>
      </c>
      <c r="G10" s="77"/>
      <c r="H10" s="77"/>
      <c r="I10" s="77"/>
      <c r="J10" s="77"/>
      <c r="K10" s="78"/>
      <c r="L10" s="4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</row>
    <row r="11" spans="1:27" ht="14.4" x14ac:dyDescent="0.3">
      <c r="A11" s="75"/>
      <c r="B11" s="12" t="s">
        <v>11</v>
      </c>
      <c r="C11" s="79"/>
      <c r="D11" s="77"/>
      <c r="E11" s="78"/>
      <c r="F11" s="13" t="s">
        <v>12</v>
      </c>
      <c r="G11" s="79"/>
      <c r="H11" s="77"/>
      <c r="I11" s="77"/>
      <c r="J11" s="77"/>
      <c r="K11" s="78"/>
      <c r="L11" s="4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</row>
    <row r="12" spans="1:27" ht="14.4" x14ac:dyDescent="0.3">
      <c r="A12" s="75"/>
      <c r="B12" s="14" t="s">
        <v>12</v>
      </c>
      <c r="C12" s="79"/>
      <c r="D12" s="77"/>
      <c r="E12" s="78"/>
      <c r="F12" s="15" t="s">
        <v>13</v>
      </c>
      <c r="G12" s="79"/>
      <c r="H12" s="77"/>
      <c r="I12" s="77"/>
      <c r="J12" s="77"/>
      <c r="K12" s="78"/>
      <c r="L12" s="4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 spans="1:27" ht="14.4" x14ac:dyDescent="0.3">
      <c r="A13" s="75"/>
      <c r="B13" s="14" t="s">
        <v>14</v>
      </c>
      <c r="C13" s="79"/>
      <c r="D13" s="77"/>
      <c r="E13" s="78"/>
      <c r="F13" s="15" t="s">
        <v>15</v>
      </c>
      <c r="G13" s="79"/>
      <c r="H13" s="77"/>
      <c r="I13" s="77"/>
      <c r="J13" s="77"/>
      <c r="K13" s="78"/>
      <c r="L13" s="4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</row>
    <row r="14" spans="1:27" ht="14.4" x14ac:dyDescent="0.3">
      <c r="A14" s="75"/>
      <c r="B14" s="14" t="s">
        <v>16</v>
      </c>
      <c r="C14" s="79"/>
      <c r="D14" s="77"/>
      <c r="E14" s="78"/>
      <c r="F14" s="15" t="s">
        <v>17</v>
      </c>
      <c r="G14" s="79"/>
      <c r="H14" s="77"/>
      <c r="I14" s="77"/>
      <c r="J14" s="77"/>
      <c r="K14" s="78"/>
      <c r="L14" s="4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</row>
    <row r="15" spans="1:27" ht="14.4" x14ac:dyDescent="0.3">
      <c r="A15" s="75"/>
      <c r="B15" s="14" t="s">
        <v>18</v>
      </c>
      <c r="C15" s="79"/>
      <c r="D15" s="77"/>
      <c r="E15" s="78"/>
      <c r="F15" s="15" t="s">
        <v>19</v>
      </c>
      <c r="G15" s="79"/>
      <c r="H15" s="77"/>
      <c r="I15" s="77"/>
      <c r="J15" s="77"/>
      <c r="K15" s="78"/>
      <c r="L15" s="4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</row>
    <row r="16" spans="1:27" ht="14.4" x14ac:dyDescent="0.3">
      <c r="A16" s="75"/>
      <c r="B16" s="14" t="s">
        <v>20</v>
      </c>
      <c r="C16" s="79"/>
      <c r="D16" s="77"/>
      <c r="E16" s="78"/>
      <c r="F16" s="97"/>
      <c r="G16" s="98"/>
      <c r="H16" s="98"/>
      <c r="I16" s="98"/>
      <c r="J16" s="98"/>
      <c r="K16" s="99"/>
      <c r="L16" s="4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</row>
    <row r="17" spans="1:27" ht="14.4" x14ac:dyDescent="0.3">
      <c r="A17" s="75"/>
      <c r="B17" s="14" t="s">
        <v>21</v>
      </c>
      <c r="C17" s="79"/>
      <c r="D17" s="77"/>
      <c r="E17" s="78"/>
      <c r="F17" s="100" t="s">
        <v>22</v>
      </c>
      <c r="G17" s="77"/>
      <c r="H17" s="77"/>
      <c r="I17" s="77"/>
      <c r="J17" s="77"/>
      <c r="K17" s="78"/>
      <c r="L17" s="4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</row>
    <row r="18" spans="1:27" ht="14.4" x14ac:dyDescent="0.3">
      <c r="A18" s="80" t="s">
        <v>23</v>
      </c>
      <c r="B18" s="82" t="s">
        <v>24</v>
      </c>
      <c r="C18" s="83"/>
      <c r="D18" s="83"/>
      <c r="E18" s="84"/>
      <c r="F18" s="85" t="s">
        <v>25</v>
      </c>
      <c r="G18" s="86"/>
      <c r="H18" s="86"/>
      <c r="I18" s="86"/>
      <c r="J18" s="16" t="s">
        <v>26</v>
      </c>
      <c r="K18" s="17">
        <f>COUNTA(C24:C323)</f>
        <v>0</v>
      </c>
      <c r="L18" s="4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</row>
    <row r="19" spans="1:27" ht="14.4" x14ac:dyDescent="0.3">
      <c r="A19" s="81"/>
      <c r="B19" s="90" t="s">
        <v>27</v>
      </c>
      <c r="C19" s="91"/>
      <c r="D19" s="91"/>
      <c r="E19" s="92"/>
      <c r="F19" s="87"/>
      <c r="G19" s="70"/>
      <c r="H19" s="70"/>
      <c r="I19" s="70"/>
      <c r="J19" s="18" t="s">
        <v>28</v>
      </c>
      <c r="K19" s="19">
        <f>SUMPRODUCT(
LEN(SUBSTITUTE(SUBSTITUTE(SUBSTITUTE(C24:C323,"+",""),"*",""),"I",""))
)
+
SUMPRODUCT((LEN(UPPER(C24:C323))-LEN(SUBSTITUTE(UPPER(C24:C323),"R","")))*1)
+
SUMPRODUCT((LEN(UPPER(C24:C323))-LEN(SUBSTITUTE(UPPER(C24:C323),"Y","")))*1)
+
SUMPRODUCT((LEN(UPPER(C24:C323))-LEN(SUBSTITUTE(UPPER(C24:C323),"S","")))*1)
+
SUMPRODUCT((LEN(UPPER(C24:C323))-LEN(SUBSTITUTE(UPPER(C24:C323),"W","")))*1)
+
SUMPRODUCT((LEN(UPPER(C24:C323))-LEN(SUBSTITUTE(UPPER(C24:C323),"K","")))*1)
+
SUMPRODUCT((LEN(UPPER(C24:C323))-LEN(SUBSTITUTE(UPPER(C24:C323),"M","")))*1)
+
SUMPRODUCT((LEN(UPPER(C24:C323))-LEN(SUBSTITUTE(UPPER(C24:C323),"B","")))*2)
+
SUMPRODUCT((LEN(UPPER(C24:C323))-LEN(SUBSTITUTE(UPPER(C24:C323),"D","")))*2)
+
SUMPRODUCT((LEN(UPPER(C24:C323))-LEN(SUBSTITUTE(UPPER(C24:C323),"H","")))*2)
+
SUMPRODUCT((LEN(UPPER(C24:C323))-LEN(SUBSTITUTE(UPPER(C24:C323),"V","")))*2)
+
SUMPRODUCT((LEN(UPPER(C24:C323))-LEN(SUBSTITUTE(UPPER(C24:C323),"N","")))*3)</f>
        <v>0</v>
      </c>
      <c r="L19" s="4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</row>
    <row r="20" spans="1:27" ht="14.4" x14ac:dyDescent="0.3">
      <c r="A20" s="81"/>
      <c r="B20" s="90" t="s">
        <v>29</v>
      </c>
      <c r="C20" s="91"/>
      <c r="D20" s="91"/>
      <c r="E20" s="92"/>
      <c r="F20" s="87"/>
      <c r="G20" s="70"/>
      <c r="H20" s="70"/>
      <c r="I20" s="70"/>
      <c r="J20" s="20" t="s">
        <v>30</v>
      </c>
      <c r="K20" s="21">
        <f>COUNTIFS(C24:C323, "&lt;&gt;", D24:D323, "=")</f>
        <v>0</v>
      </c>
      <c r="L20" s="4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</row>
    <row r="21" spans="1:27" ht="14.4" x14ac:dyDescent="0.3">
      <c r="A21" s="81"/>
      <c r="B21" s="93" t="s">
        <v>31</v>
      </c>
      <c r="C21" s="91"/>
      <c r="D21" s="91"/>
      <c r="E21" s="92"/>
      <c r="F21" s="87"/>
      <c r="G21" s="70"/>
      <c r="H21" s="70"/>
      <c r="I21" s="70"/>
      <c r="J21" s="20" t="s">
        <v>32</v>
      </c>
      <c r="K21" s="19">
        <f>COUNTIFS(C24:C323, "&lt;&gt;", D24:D323, "&lt;&gt;")</f>
        <v>0</v>
      </c>
      <c r="L21" s="4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</row>
    <row r="22" spans="1:27" ht="14.4" x14ac:dyDescent="0.3">
      <c r="A22" s="81"/>
      <c r="B22" s="94" t="s">
        <v>33</v>
      </c>
      <c r="C22" s="95"/>
      <c r="D22" s="95"/>
      <c r="E22" s="96"/>
      <c r="F22" s="88"/>
      <c r="G22" s="89"/>
      <c r="H22" s="89"/>
      <c r="I22" s="89"/>
      <c r="J22" s="22" t="s">
        <v>34</v>
      </c>
      <c r="K22" s="23">
        <f>SUM(H24:H323)</f>
        <v>0</v>
      </c>
      <c r="L22" s="4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</row>
    <row r="23" spans="1:27" ht="15.6" x14ac:dyDescent="0.3">
      <c r="A23" s="24" t="s">
        <v>35</v>
      </c>
      <c r="B23" s="25" t="s">
        <v>36</v>
      </c>
      <c r="C23" s="25" t="s">
        <v>37</v>
      </c>
      <c r="D23" s="26" t="s">
        <v>38</v>
      </c>
      <c r="E23" s="27" t="s">
        <v>39</v>
      </c>
      <c r="F23" s="28" t="s">
        <v>40</v>
      </c>
      <c r="G23" s="27" t="s">
        <v>41</v>
      </c>
      <c r="H23" s="29" t="s">
        <v>42</v>
      </c>
      <c r="I23" s="27" t="s">
        <v>43</v>
      </c>
      <c r="J23" s="27" t="s">
        <v>44</v>
      </c>
      <c r="K23" s="30" t="s">
        <v>45</v>
      </c>
      <c r="L23" s="4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</row>
    <row r="24" spans="1:27" ht="13.5" customHeight="1" x14ac:dyDescent="0.3">
      <c r="A24" s="31">
        <v>1</v>
      </c>
      <c r="B24" s="32"/>
      <c r="C24" s="33"/>
      <c r="D24" s="33"/>
      <c r="E24" s="34"/>
      <c r="F24" s="33"/>
      <c r="G24" s="32" t="str">
        <f t="shared" ref="G24:G278" si="0">IF(C24="","",
LEN(
SUBSTITUTE(
SUBSTITUTE(
SUBSTITUTE(C24,"+",""),
"*",""),
"I","")
)
)</f>
        <v/>
      </c>
      <c r="H24" s="35" t="str">
        <f t="array" ref="H24">IF(
  ISBLANK(C24),
  "",
  IF(
    ISBLANK(D24),
    (
      (
        G24
        + (LEN(C24)-LEN(SUBSTITUTE(UPPER(C24),"R","")))
        + (LEN(C24)-LEN(SUBSTITUTE(UPPER(C24),"Y","")))
        + (LEN(C24)-LEN(SUBSTITUTE(UPPER(C24),"M","")))
        + (LEN(C24)-LEN(SUBSTITUTE(UPPER(C24),"K","")))
        + (LEN(C24)-LEN(SUBSTITUTE(UPPER(C24),"S","")))
        + (LEN(C24)-LEN(SUBSTITUTE(UPPER(C24),"W","")))
        + 2*(LEN(C24)-LEN(SUBSTITUTE(UPPER(C24),"B","")))
        + 2*(LEN(C24)-LEN(SUBSTITUTE(UPPER(C24),"D","")))
        + 2*(LEN(C24)-LEN(SUBSTITUTE(UPPER(C24),"H","")))
        + 2*(LEN(C24)-LEN(SUBSTITUTE(UPPER(C24),"V","")))
        + 3*(LEN(C24)-LEN(SUBSTITUTE(UPPER(C24),"N","")))
      )
      *
      INDEX(PrimerPrices!$C$2:$C$500,
        MATCH(TRIM(E24) &amp; "|" &amp; TRIM(F24),
        PrimerPrices!$D$2:$D$500, 0)
      )
    ),
    INDEX(ProbePrices!$D$2:$D$500,
      MATCH(TRIM(D24) &amp; "|" &amp; TRIM(E24) &amp; "|" &amp; TRIM(F24),
      ProbePrices!$E$2:$E$500, 0)
    )
  )
  + (LEN(C24)-LEN(SUBSTITUTE(C24,"+",""))) * 10
  + (LEN(UPPER(C24))-LEN(SUBSTITUTE(UPPER(C24),"I",""))) * 10
  + (LEN(C24)-LEN(SUBSTITUTE(C24,"*",""))) * 10
)</f>
        <v/>
      </c>
      <c r="I24" s="32" t="str">
        <f t="shared" ref="I24:I278" si="1">IF(C24="","",
TRIM(
IF(U24&lt;&gt;"",U24&amp;", ","")&amp;
IF(V24&lt;&gt;"",V24&amp;", ","")&amp;
IF(W24&lt;&gt;"",W24&amp;", ","")&amp;
IF(X24&lt;&gt;"",X24&amp;", ","")&amp;
IF(Y24&lt;&gt;"",Y24&amp;", ","")&amp;
IF(Z24&lt;&gt;"",Z24&amp;", ","")
)
)</f>
        <v/>
      </c>
      <c r="J24" s="32" t="str">
        <f t="shared" ref="J24:J278" si="2">IF(C24="","",
TRIM(
IF(LEN(C24)-LEN(SUBSTITUTE(UPPER(C24),"R",""))&gt;0,"R ("&amp;(LEN(C24)-LEN(SUBSTITUTE(UPPER(C24),"R","")))&amp;"), ","")&amp;
IF(LEN(C24)-LEN(SUBSTITUTE(UPPER(C24),"Y",""))&gt;0,"Y ("&amp;(LEN(C24)-LEN(SUBSTITUTE(UPPER(C24),"Y","")))&amp;"), ","")&amp;
IF(LEN(C24)-LEN(SUBSTITUTE(UPPER(C24),"M",""))&gt;0,"M ("&amp;(LEN(C24)-LEN(SUBSTITUTE(UPPER(C24),"M","")))&amp;"), ","")&amp;
IF(LEN(C24)-LEN(SUBSTITUTE(UPPER(C24),"K",""))&gt;0,"K ("&amp;(LEN(C24)-LEN(SUBSTITUTE(UPPER(C24),"K","")))&amp;"), ","")&amp;
IF(LEN(C24)-LEN(SUBSTITUTE(UPPER(C24),"S",""))&gt;0,"S ("&amp;(LEN(C24)-LEN(SUBSTITUTE(UPPER(C24),"S","")))&amp;"), ","")&amp;
IF(LEN(C24)-LEN(SUBSTITUTE(UPPER(C24),"W",""))&gt;0,"W ("&amp;(LEN(C24)-LEN(SUBSTITUTE(UPPER(C24),"W","")))&amp;"), ","")&amp;
IF(LEN(C24)-LEN(SUBSTITUTE(UPPER(C24),"B",""))&gt;0,"B ("&amp;(LEN(C24)-LEN(SUBSTITUTE(UPPER(C24),"B","")))&amp;"), ","")&amp;
IF(LEN(C24)-LEN(SUBSTITUTE(UPPER(C24),"D",""))&gt;0,"D ("&amp;(LEN(C24)-LEN(SUBSTITUTE(UPPER(C24),"D","")))&amp;"), ","")&amp;
IF(LEN(C24)-LEN(SUBSTITUTE(UPPER(C24),"H",""))&gt;0,"H ("&amp;(LEN(C24)-LEN(SUBSTITUTE(UPPER(C24),"H","")))&amp;"), ","")&amp;
IF(LEN(C24)-LEN(SUBSTITUTE(UPPER(C24),"V",""))&gt;0,"V ("&amp;(LEN(C24)-LEN(SUBSTITUTE(UPPER(C24),"V","")))&amp;"), ","")&amp;
IF(LEN(C24)-LEN(SUBSTITUTE(UPPER(C24),"N",""))&gt;0,"N ("&amp;(LEN(C24)-LEN(SUBSTITUTE(UPPER(C24),"N","")))&amp;"), ","")
)
)</f>
        <v/>
      </c>
      <c r="K24" s="36"/>
      <c r="L24" s="4"/>
      <c r="M24" s="5"/>
      <c r="N24" s="5"/>
      <c r="O24" s="5"/>
      <c r="P24" s="5"/>
      <c r="Q24" s="5"/>
      <c r="R24" s="5"/>
      <c r="S24" s="5"/>
      <c r="T24" s="5"/>
      <c r="U24" s="37" t="str">
        <f t="shared" ref="U24:U278" si="3">IF(C24="","",
IF(LEN(C24)&lt;&gt;LEN(SUBSTITUTE(C24," ","")),"Boşluk var","")
)</f>
        <v/>
      </c>
      <c r="V24" s="37" t="str">
        <f t="shared" ref="V24:V278" si="4">IF(SUM(
LEN(UPPER(C24))-LEN(SUBSTITUTE(UPPER(C24),"R","")),
LEN(UPPER(C24))-LEN(SUBSTITUTE(UPPER(C24),"Y","")),
LEN(UPPER(C24))-LEN(SUBSTITUTE(UPPER(C24),"S","")),
LEN(UPPER(C24))-LEN(SUBSTITUTE(UPPER(C24),"W","")),
LEN(UPPER(C24))-LEN(SUBSTITUTE(UPPER(C24),"K","")),
LEN(UPPER(C24))-LEN(SUBSTITUTE(UPPER(C24),"M","")),
LEN(UPPER(C24))-LEN(SUBSTITUTE(UPPER(C24),"B","")),
LEN(UPPER(C24))-LEN(SUBSTITUTE(UPPER(C24),"D","")),
LEN(UPPER(C24))-LEN(SUBSTITUTE(UPPER(C24),"H","")),
LEN(UPPER(C24))-LEN(SUBSTITUTE(UPPER(C24),"V","")),
LEN(UPPER(C24))-LEN(SUBSTITUTE(UPPER(C24),"N",""))
)&gt;0,"Dejenere var","")</f>
        <v/>
      </c>
      <c r="W24" s="37" t="str">
        <f t="shared" ref="W24:W278" si="5">IF(LEN(UPPER(C24))-LEN(SUBSTITUTE(UPPER(C24),"I",""))&gt;0,"inosine var","")</f>
        <v/>
      </c>
      <c r="X24" s="37" t="str">
        <f t="shared" ref="X24:X278" si="6">IF(LEN(C24)-LEN(SUBSTITUTE(C24,"+",""))&gt;0,"lna var","")</f>
        <v/>
      </c>
      <c r="Y24" s="37" t="str">
        <f t="shared" ref="Y24:Y278" si="7">IF(LEN(C24)-LEN(SUBSTITUTE(C24,"*",""))&gt;0,"phosphorothioate var","")</f>
        <v/>
      </c>
      <c r="Z24" s="37" t="str">
        <f t="shared" ref="Z24:Z278" si="8">IF(
LEN(
SUBSTITUTE(
SUBSTITUTE(
SUBSTITUTE(
SUBSTITUTE(
SUBSTITUTE(
SUBSTITUTE(
SUBSTITUTE(
SUBSTITUTE(
SUBSTITUTE(
SUBSTITUTE(
SUBSTITUTE(
SUBSTITUTE(
SUBSTITUTE(
SUBSTITUTE(
SUBSTITUTE(
SUBSTITUTE(
SUBSTITUTE(
SUBSTITUTE(
SUBSTITUTE(
UPPER(C24),
"A",""),
"C",""),
"G",""),
"T",""),
"R",""),
"Y",""),
"S",""),
"W",""),
"K",""),
"M",""),
"B",""),
"D",""),
"H",""),
"V",""),
"N",""),
"I",""),
"+",""),
"*",""),
" ","")
)&gt;0,"Geçersiz karakter","")</f>
        <v/>
      </c>
      <c r="AA24" s="38"/>
    </row>
    <row r="25" spans="1:27" ht="13.5" customHeight="1" x14ac:dyDescent="0.3">
      <c r="A25" s="39">
        <v>2</v>
      </c>
      <c r="B25" s="33"/>
      <c r="C25" s="33"/>
      <c r="D25" s="33"/>
      <c r="E25" s="34"/>
      <c r="F25" s="33"/>
      <c r="G25" s="32" t="str">
        <f t="shared" si="0"/>
        <v/>
      </c>
      <c r="H25" s="35" t="str">
        <f t="array" ref="H25">IF(
  ISBLANK(C25),
  "",
  IF(
    ISBLANK(D25),
    (
      (
        G25
        + (LEN(C25)-LEN(SUBSTITUTE(UPPER(C25),"R","")))
        + (LEN(C25)-LEN(SUBSTITUTE(UPPER(C25),"Y","")))
        + (LEN(C25)-LEN(SUBSTITUTE(UPPER(C25),"M","")))
        + (LEN(C25)-LEN(SUBSTITUTE(UPPER(C25),"K","")))
        + (LEN(C25)-LEN(SUBSTITUTE(UPPER(C25),"S","")))
        + (LEN(C25)-LEN(SUBSTITUTE(UPPER(C25),"W","")))
        + 2*(LEN(C25)-LEN(SUBSTITUTE(UPPER(C25),"B","")))
        + 2*(LEN(C25)-LEN(SUBSTITUTE(UPPER(C25),"D","")))
        + 2*(LEN(C25)-LEN(SUBSTITUTE(UPPER(C25),"H","")))
        + 2*(LEN(C25)-LEN(SUBSTITUTE(UPPER(C25),"V","")))
        + 3*(LEN(C25)-LEN(SUBSTITUTE(UPPER(C25),"N","")))
      )
      *
      INDEX(PrimerPrices!$C$2:$C$500,
        MATCH(TRIM(E25) &amp; "|" &amp; TRIM(F25),
        PrimerPrices!$D$2:$D$500, 0)
      )
    ),
    INDEX(ProbePrices!$D$2:$D$500,
      MATCH(TRIM(D25) &amp; "|" &amp; TRIM(E25) &amp; "|" &amp; TRIM(F25),
      ProbePrices!$E$2:$E$500, 0)
    )
  )
  + (LEN(C25)-LEN(SUBSTITUTE(C25,"+",""))) * 10
  + (LEN(UPPER(C25))-LEN(SUBSTITUTE(UPPER(C25),"I",""))) * 10
  + (LEN(C25)-LEN(SUBSTITUTE(C25,"*",""))) * 10
)</f>
        <v/>
      </c>
      <c r="I25" s="32" t="str">
        <f t="shared" si="1"/>
        <v/>
      </c>
      <c r="J25" s="32" t="str">
        <f t="shared" si="2"/>
        <v/>
      </c>
      <c r="K25" s="40"/>
      <c r="L25" s="4"/>
      <c r="M25" s="5"/>
      <c r="N25" s="5"/>
      <c r="O25" s="5"/>
      <c r="P25" s="5"/>
      <c r="Q25" s="5"/>
      <c r="R25" s="5"/>
      <c r="S25" s="5"/>
      <c r="T25" s="5"/>
      <c r="U25" s="37" t="str">
        <f t="shared" si="3"/>
        <v/>
      </c>
      <c r="V25" s="37" t="str">
        <f t="shared" si="4"/>
        <v/>
      </c>
      <c r="W25" s="37" t="str">
        <f t="shared" si="5"/>
        <v/>
      </c>
      <c r="X25" s="37" t="str">
        <f t="shared" si="6"/>
        <v/>
      </c>
      <c r="Y25" s="37" t="str">
        <f t="shared" si="7"/>
        <v/>
      </c>
      <c r="Z25" s="37" t="str">
        <f t="shared" si="8"/>
        <v/>
      </c>
      <c r="AA25" s="38"/>
    </row>
    <row r="26" spans="1:27" ht="13.5" customHeight="1" x14ac:dyDescent="0.3">
      <c r="A26" s="39">
        <v>3</v>
      </c>
      <c r="B26" s="33"/>
      <c r="C26" s="33"/>
      <c r="D26" s="33"/>
      <c r="E26" s="34"/>
      <c r="F26" s="33"/>
      <c r="G26" s="32" t="str">
        <f t="shared" si="0"/>
        <v/>
      </c>
      <c r="H26" s="35" t="str">
        <f t="array" ref="H26">IF(
  ISBLANK(C26),
  "",
  IF(
    ISBLANK(D26),
    (
      (
        G26
        + (LEN(C26)-LEN(SUBSTITUTE(UPPER(C26),"R","")))
        + (LEN(C26)-LEN(SUBSTITUTE(UPPER(C26),"Y","")))
        + (LEN(C26)-LEN(SUBSTITUTE(UPPER(C26),"M","")))
        + (LEN(C26)-LEN(SUBSTITUTE(UPPER(C26),"K","")))
        + (LEN(C26)-LEN(SUBSTITUTE(UPPER(C26),"S","")))
        + (LEN(C26)-LEN(SUBSTITUTE(UPPER(C26),"W","")))
        + 2*(LEN(C26)-LEN(SUBSTITUTE(UPPER(C26),"B","")))
        + 2*(LEN(C26)-LEN(SUBSTITUTE(UPPER(C26),"D","")))
        + 2*(LEN(C26)-LEN(SUBSTITUTE(UPPER(C26),"H","")))
        + 2*(LEN(C26)-LEN(SUBSTITUTE(UPPER(C26),"V","")))
        + 3*(LEN(C26)-LEN(SUBSTITUTE(UPPER(C26),"N","")))
      )
      *
      INDEX(PrimerPrices!$C$2:$C$500,
        MATCH(TRIM(E26) &amp; "|" &amp; TRIM(F26),
        PrimerPrices!$D$2:$D$500, 0)
      )
    ),
    INDEX(ProbePrices!$D$2:$D$500,
      MATCH(TRIM(D26) &amp; "|" &amp; TRIM(E26) &amp; "|" &amp; TRIM(F26),
      ProbePrices!$E$2:$E$500, 0)
    )
  )
  + (LEN(C26)-LEN(SUBSTITUTE(C26,"+",""))) * 10
  + (LEN(UPPER(C26))-LEN(SUBSTITUTE(UPPER(C26),"I",""))) * 10
  + (LEN(C26)-LEN(SUBSTITUTE(C26,"*",""))) * 10
)</f>
        <v/>
      </c>
      <c r="I26" s="32" t="str">
        <f t="shared" si="1"/>
        <v/>
      </c>
      <c r="J26" s="32" t="str">
        <f t="shared" si="2"/>
        <v/>
      </c>
      <c r="K26" s="40"/>
      <c r="L26" s="4"/>
      <c r="M26" s="5"/>
      <c r="N26" s="5"/>
      <c r="O26" s="5"/>
      <c r="P26" s="5"/>
      <c r="Q26" s="5"/>
      <c r="R26" s="5"/>
      <c r="S26" s="5"/>
      <c r="T26" s="5"/>
      <c r="U26" s="37" t="str">
        <f t="shared" si="3"/>
        <v/>
      </c>
      <c r="V26" s="37" t="str">
        <f t="shared" si="4"/>
        <v/>
      </c>
      <c r="W26" s="37" t="str">
        <f t="shared" si="5"/>
        <v/>
      </c>
      <c r="X26" s="37" t="str">
        <f t="shared" si="6"/>
        <v/>
      </c>
      <c r="Y26" s="37" t="str">
        <f t="shared" si="7"/>
        <v/>
      </c>
      <c r="Z26" s="37" t="str">
        <f t="shared" si="8"/>
        <v/>
      </c>
      <c r="AA26" s="38"/>
    </row>
    <row r="27" spans="1:27" ht="13.5" customHeight="1" x14ac:dyDescent="0.3">
      <c r="A27" s="39">
        <v>4</v>
      </c>
      <c r="B27" s="33"/>
      <c r="C27" s="33"/>
      <c r="D27" s="33"/>
      <c r="E27" s="34"/>
      <c r="F27" s="33"/>
      <c r="G27" s="32" t="str">
        <f t="shared" si="0"/>
        <v/>
      </c>
      <c r="H27" s="35" t="str">
        <f t="array" ref="H27">IF(
  ISBLANK(C27),
  "",
  IF(
    ISBLANK(D27),
    (
      (
        G27
        + (LEN(C27)-LEN(SUBSTITUTE(UPPER(C27),"R","")))
        + (LEN(C27)-LEN(SUBSTITUTE(UPPER(C27),"Y","")))
        + (LEN(C27)-LEN(SUBSTITUTE(UPPER(C27),"M","")))
        + (LEN(C27)-LEN(SUBSTITUTE(UPPER(C27),"K","")))
        + (LEN(C27)-LEN(SUBSTITUTE(UPPER(C27),"S","")))
        + (LEN(C27)-LEN(SUBSTITUTE(UPPER(C27),"W","")))
        + 2*(LEN(C27)-LEN(SUBSTITUTE(UPPER(C27),"B","")))
        + 2*(LEN(C27)-LEN(SUBSTITUTE(UPPER(C27),"D","")))
        + 2*(LEN(C27)-LEN(SUBSTITUTE(UPPER(C27),"H","")))
        + 2*(LEN(C27)-LEN(SUBSTITUTE(UPPER(C27),"V","")))
        + 3*(LEN(C27)-LEN(SUBSTITUTE(UPPER(C27),"N","")))
      )
      *
      INDEX(PrimerPrices!$C$2:$C$500,
        MATCH(TRIM(E27) &amp; "|" &amp; TRIM(F27),
        PrimerPrices!$D$2:$D$500, 0)
      )
    ),
    INDEX(ProbePrices!$D$2:$D$500,
      MATCH(TRIM(D27) &amp; "|" &amp; TRIM(E27) &amp; "|" &amp; TRIM(F27),
      ProbePrices!$E$2:$E$500, 0)
    )
  )
  + (LEN(C27)-LEN(SUBSTITUTE(C27,"+",""))) * 10
  + (LEN(UPPER(C27))-LEN(SUBSTITUTE(UPPER(C27),"I",""))) * 10
  + (LEN(C27)-LEN(SUBSTITUTE(C27,"*",""))) * 10
)</f>
        <v/>
      </c>
      <c r="I27" s="32" t="str">
        <f t="shared" si="1"/>
        <v/>
      </c>
      <c r="J27" s="32" t="str">
        <f t="shared" si="2"/>
        <v/>
      </c>
      <c r="K27" s="40"/>
      <c r="L27" s="4"/>
      <c r="M27" s="5"/>
      <c r="N27" s="5"/>
      <c r="O27" s="5"/>
      <c r="P27" s="5"/>
      <c r="Q27" s="5"/>
      <c r="R27" s="5"/>
      <c r="S27" s="5"/>
      <c r="T27" s="5"/>
      <c r="U27" s="37" t="str">
        <f t="shared" si="3"/>
        <v/>
      </c>
      <c r="V27" s="37" t="str">
        <f t="shared" si="4"/>
        <v/>
      </c>
      <c r="W27" s="37" t="str">
        <f t="shared" si="5"/>
        <v/>
      </c>
      <c r="X27" s="37" t="str">
        <f t="shared" si="6"/>
        <v/>
      </c>
      <c r="Y27" s="37" t="str">
        <f t="shared" si="7"/>
        <v/>
      </c>
      <c r="Z27" s="37" t="str">
        <f t="shared" si="8"/>
        <v/>
      </c>
      <c r="AA27" s="38"/>
    </row>
    <row r="28" spans="1:27" ht="13.5" customHeight="1" x14ac:dyDescent="0.3">
      <c r="A28" s="39">
        <v>5</v>
      </c>
      <c r="B28" s="33"/>
      <c r="C28" s="33"/>
      <c r="D28" s="33"/>
      <c r="E28" s="34"/>
      <c r="F28" s="33"/>
      <c r="G28" s="32" t="str">
        <f t="shared" si="0"/>
        <v/>
      </c>
      <c r="H28" s="35" t="str">
        <f t="array" ref="H28">IF(
  ISBLANK(C28),
  "",
  IF(
    ISBLANK(D28),
    (
      (
        G28
        + (LEN(C28)-LEN(SUBSTITUTE(UPPER(C28),"R","")))
        + (LEN(C28)-LEN(SUBSTITUTE(UPPER(C28),"Y","")))
        + (LEN(C28)-LEN(SUBSTITUTE(UPPER(C28),"M","")))
        + (LEN(C28)-LEN(SUBSTITUTE(UPPER(C28),"K","")))
        + (LEN(C28)-LEN(SUBSTITUTE(UPPER(C28),"S","")))
        + (LEN(C28)-LEN(SUBSTITUTE(UPPER(C28),"W","")))
        + 2*(LEN(C28)-LEN(SUBSTITUTE(UPPER(C28),"B","")))
        + 2*(LEN(C28)-LEN(SUBSTITUTE(UPPER(C28),"D","")))
        + 2*(LEN(C28)-LEN(SUBSTITUTE(UPPER(C28),"H","")))
        + 2*(LEN(C28)-LEN(SUBSTITUTE(UPPER(C28),"V","")))
        + 3*(LEN(C28)-LEN(SUBSTITUTE(UPPER(C28),"N","")))
      )
      *
      INDEX(PrimerPrices!$C$2:$C$500,
        MATCH(TRIM(E28) &amp; "|" &amp; TRIM(F28),
        PrimerPrices!$D$2:$D$500, 0)
      )
    ),
    INDEX(ProbePrices!$D$2:$D$500,
      MATCH(TRIM(D28) &amp; "|" &amp; TRIM(E28) &amp; "|" &amp; TRIM(F28),
      ProbePrices!$E$2:$E$500, 0)
    )
  )
  + (LEN(C28)-LEN(SUBSTITUTE(C28,"+",""))) * 10
  + (LEN(UPPER(C28))-LEN(SUBSTITUTE(UPPER(C28),"I",""))) * 10
  + (LEN(C28)-LEN(SUBSTITUTE(C28,"*",""))) * 10
)</f>
        <v/>
      </c>
      <c r="I28" s="32" t="str">
        <f t="shared" si="1"/>
        <v/>
      </c>
      <c r="J28" s="32" t="str">
        <f t="shared" si="2"/>
        <v/>
      </c>
      <c r="K28" s="40"/>
      <c r="L28" s="4"/>
      <c r="M28" s="5"/>
      <c r="N28" s="5"/>
      <c r="O28" s="5"/>
      <c r="P28" s="5"/>
      <c r="Q28" s="5"/>
      <c r="R28" s="5"/>
      <c r="S28" s="5"/>
      <c r="T28" s="5"/>
      <c r="U28" s="37" t="str">
        <f t="shared" si="3"/>
        <v/>
      </c>
      <c r="V28" s="37" t="str">
        <f t="shared" si="4"/>
        <v/>
      </c>
      <c r="W28" s="37" t="str">
        <f t="shared" si="5"/>
        <v/>
      </c>
      <c r="X28" s="37" t="str">
        <f t="shared" si="6"/>
        <v/>
      </c>
      <c r="Y28" s="37" t="str">
        <f t="shared" si="7"/>
        <v/>
      </c>
      <c r="Z28" s="37" t="str">
        <f t="shared" si="8"/>
        <v/>
      </c>
      <c r="AA28" s="38"/>
    </row>
    <row r="29" spans="1:27" ht="13.5" customHeight="1" x14ac:dyDescent="0.3">
      <c r="A29" s="39">
        <v>6</v>
      </c>
      <c r="B29" s="33"/>
      <c r="C29" s="33"/>
      <c r="D29" s="33"/>
      <c r="E29" s="34"/>
      <c r="F29" s="33"/>
      <c r="G29" s="32" t="str">
        <f t="shared" si="0"/>
        <v/>
      </c>
      <c r="H29" s="35" t="str">
        <f t="array" ref="H29">IF(
  ISBLANK(C29),
  "",
  IF(
    ISBLANK(D29),
    (
      (
        G29
        + (LEN(C29)-LEN(SUBSTITUTE(UPPER(C29),"R","")))
        + (LEN(C29)-LEN(SUBSTITUTE(UPPER(C29),"Y","")))
        + (LEN(C29)-LEN(SUBSTITUTE(UPPER(C29),"M","")))
        + (LEN(C29)-LEN(SUBSTITUTE(UPPER(C29),"K","")))
        + (LEN(C29)-LEN(SUBSTITUTE(UPPER(C29),"S","")))
        + (LEN(C29)-LEN(SUBSTITUTE(UPPER(C29),"W","")))
        + 2*(LEN(C29)-LEN(SUBSTITUTE(UPPER(C29),"B","")))
        + 2*(LEN(C29)-LEN(SUBSTITUTE(UPPER(C29),"D","")))
        + 2*(LEN(C29)-LEN(SUBSTITUTE(UPPER(C29),"H","")))
        + 2*(LEN(C29)-LEN(SUBSTITUTE(UPPER(C29),"V","")))
        + 3*(LEN(C29)-LEN(SUBSTITUTE(UPPER(C29),"N","")))
      )
      *
      INDEX(PrimerPrices!$C$2:$C$500,
        MATCH(TRIM(E29) &amp; "|" &amp; TRIM(F29),
        PrimerPrices!$D$2:$D$500, 0)
      )
    ),
    INDEX(ProbePrices!$D$2:$D$500,
      MATCH(TRIM(D29) &amp; "|" &amp; TRIM(E29) &amp; "|" &amp; TRIM(F29),
      ProbePrices!$E$2:$E$500, 0)
    )
  )
  + (LEN(C29)-LEN(SUBSTITUTE(C29,"+",""))) * 10
  + (LEN(UPPER(C29))-LEN(SUBSTITUTE(UPPER(C29),"I",""))) * 10
  + (LEN(C29)-LEN(SUBSTITUTE(C29,"*",""))) * 10
)</f>
        <v/>
      </c>
      <c r="I29" s="32" t="str">
        <f t="shared" si="1"/>
        <v/>
      </c>
      <c r="J29" s="32" t="str">
        <f t="shared" si="2"/>
        <v/>
      </c>
      <c r="K29" s="40"/>
      <c r="L29" s="4"/>
      <c r="M29" s="5"/>
      <c r="N29" s="5"/>
      <c r="O29" s="5"/>
      <c r="P29" s="5"/>
      <c r="Q29" s="5"/>
      <c r="R29" s="5"/>
      <c r="S29" s="5"/>
      <c r="T29" s="5"/>
      <c r="U29" s="37" t="str">
        <f t="shared" si="3"/>
        <v/>
      </c>
      <c r="V29" s="37" t="str">
        <f t="shared" si="4"/>
        <v/>
      </c>
      <c r="W29" s="37" t="str">
        <f t="shared" si="5"/>
        <v/>
      </c>
      <c r="X29" s="37" t="str">
        <f t="shared" si="6"/>
        <v/>
      </c>
      <c r="Y29" s="37" t="str">
        <f t="shared" si="7"/>
        <v/>
      </c>
      <c r="Z29" s="37" t="str">
        <f t="shared" si="8"/>
        <v/>
      </c>
      <c r="AA29" s="38"/>
    </row>
    <row r="30" spans="1:27" ht="13.5" customHeight="1" x14ac:dyDescent="0.3">
      <c r="A30" s="39">
        <v>7</v>
      </c>
      <c r="B30" s="33"/>
      <c r="C30" s="33"/>
      <c r="D30" s="33"/>
      <c r="E30" s="34"/>
      <c r="F30" s="33"/>
      <c r="G30" s="32" t="str">
        <f t="shared" si="0"/>
        <v/>
      </c>
      <c r="H30" s="35" t="str">
        <f t="array" ref="H30">IF(
  ISBLANK(C30),
  "",
  IF(
    ISBLANK(D30),
    (
      (
        G30
        + (LEN(C30)-LEN(SUBSTITUTE(UPPER(C30),"R","")))
        + (LEN(C30)-LEN(SUBSTITUTE(UPPER(C30),"Y","")))
        + (LEN(C30)-LEN(SUBSTITUTE(UPPER(C30),"M","")))
        + (LEN(C30)-LEN(SUBSTITUTE(UPPER(C30),"K","")))
        + (LEN(C30)-LEN(SUBSTITUTE(UPPER(C30),"S","")))
        + (LEN(C30)-LEN(SUBSTITUTE(UPPER(C30),"W","")))
        + 2*(LEN(C30)-LEN(SUBSTITUTE(UPPER(C30),"B","")))
        + 2*(LEN(C30)-LEN(SUBSTITUTE(UPPER(C30),"D","")))
        + 2*(LEN(C30)-LEN(SUBSTITUTE(UPPER(C30),"H","")))
        + 2*(LEN(C30)-LEN(SUBSTITUTE(UPPER(C30),"V","")))
        + 3*(LEN(C30)-LEN(SUBSTITUTE(UPPER(C30),"N","")))
      )
      *
      INDEX(PrimerPrices!$C$2:$C$500,
        MATCH(TRIM(E30) &amp; "|" &amp; TRIM(F30),
        PrimerPrices!$D$2:$D$500, 0)
      )
    ),
    INDEX(ProbePrices!$D$2:$D$500,
      MATCH(TRIM(D30) &amp; "|" &amp; TRIM(E30) &amp; "|" &amp; TRIM(F30),
      ProbePrices!$E$2:$E$500, 0)
    )
  )
  + (LEN(C30)-LEN(SUBSTITUTE(C30,"+",""))) * 10
  + (LEN(UPPER(C30))-LEN(SUBSTITUTE(UPPER(C30),"I",""))) * 10
  + (LEN(C30)-LEN(SUBSTITUTE(C30,"*",""))) * 10
)</f>
        <v/>
      </c>
      <c r="I30" s="32" t="str">
        <f t="shared" si="1"/>
        <v/>
      </c>
      <c r="J30" s="32" t="str">
        <f t="shared" si="2"/>
        <v/>
      </c>
      <c r="K30" s="40"/>
      <c r="L30" s="4"/>
      <c r="M30" s="5"/>
      <c r="N30" s="5"/>
      <c r="O30" s="5"/>
      <c r="P30" s="5"/>
      <c r="Q30" s="5"/>
      <c r="R30" s="5"/>
      <c r="S30" s="5"/>
      <c r="T30" s="5"/>
      <c r="U30" s="37" t="str">
        <f t="shared" si="3"/>
        <v/>
      </c>
      <c r="V30" s="37" t="str">
        <f t="shared" si="4"/>
        <v/>
      </c>
      <c r="W30" s="37" t="str">
        <f t="shared" si="5"/>
        <v/>
      </c>
      <c r="X30" s="37" t="str">
        <f t="shared" si="6"/>
        <v/>
      </c>
      <c r="Y30" s="37" t="str">
        <f t="shared" si="7"/>
        <v/>
      </c>
      <c r="Z30" s="37" t="str">
        <f t="shared" si="8"/>
        <v/>
      </c>
      <c r="AA30" s="38"/>
    </row>
    <row r="31" spans="1:27" ht="13.5" customHeight="1" x14ac:dyDescent="0.3">
      <c r="A31" s="39">
        <v>8</v>
      </c>
      <c r="B31" s="33"/>
      <c r="C31" s="33"/>
      <c r="D31" s="33"/>
      <c r="E31" s="34"/>
      <c r="F31" s="33"/>
      <c r="G31" s="32" t="str">
        <f t="shared" si="0"/>
        <v/>
      </c>
      <c r="H31" s="35" t="str">
        <f t="array" ref="H31">IF(
  ISBLANK(C31),
  "",
  IF(
    ISBLANK(D31),
    (
      (
        G31
        + (LEN(C31)-LEN(SUBSTITUTE(UPPER(C31),"R","")))
        + (LEN(C31)-LEN(SUBSTITUTE(UPPER(C31),"Y","")))
        + (LEN(C31)-LEN(SUBSTITUTE(UPPER(C31),"M","")))
        + (LEN(C31)-LEN(SUBSTITUTE(UPPER(C31),"K","")))
        + (LEN(C31)-LEN(SUBSTITUTE(UPPER(C31),"S","")))
        + (LEN(C31)-LEN(SUBSTITUTE(UPPER(C31),"W","")))
        + 2*(LEN(C31)-LEN(SUBSTITUTE(UPPER(C31),"B","")))
        + 2*(LEN(C31)-LEN(SUBSTITUTE(UPPER(C31),"D","")))
        + 2*(LEN(C31)-LEN(SUBSTITUTE(UPPER(C31),"H","")))
        + 2*(LEN(C31)-LEN(SUBSTITUTE(UPPER(C31),"V","")))
        + 3*(LEN(C31)-LEN(SUBSTITUTE(UPPER(C31),"N","")))
      )
      *
      INDEX(PrimerPrices!$C$2:$C$500,
        MATCH(TRIM(E31) &amp; "|" &amp; TRIM(F31),
        PrimerPrices!$D$2:$D$500, 0)
      )
    ),
    INDEX(ProbePrices!$D$2:$D$500,
      MATCH(TRIM(D31) &amp; "|" &amp; TRIM(E31) &amp; "|" &amp; TRIM(F31),
      ProbePrices!$E$2:$E$500, 0)
    )
  )
  + (LEN(C31)-LEN(SUBSTITUTE(C31,"+",""))) * 10
  + (LEN(UPPER(C31))-LEN(SUBSTITUTE(UPPER(C31),"I",""))) * 10
  + (LEN(C31)-LEN(SUBSTITUTE(C31,"*",""))) * 10
)</f>
        <v/>
      </c>
      <c r="I31" s="32" t="str">
        <f t="shared" si="1"/>
        <v/>
      </c>
      <c r="J31" s="32" t="str">
        <f t="shared" si="2"/>
        <v/>
      </c>
      <c r="K31" s="40"/>
      <c r="L31" s="4"/>
      <c r="M31" s="5"/>
      <c r="N31" s="5"/>
      <c r="O31" s="5"/>
      <c r="P31" s="5"/>
      <c r="Q31" s="5"/>
      <c r="R31" s="5"/>
      <c r="S31" s="5"/>
      <c r="T31" s="5"/>
      <c r="U31" s="37" t="str">
        <f t="shared" si="3"/>
        <v/>
      </c>
      <c r="V31" s="37" t="str">
        <f t="shared" si="4"/>
        <v/>
      </c>
      <c r="W31" s="37" t="str">
        <f t="shared" si="5"/>
        <v/>
      </c>
      <c r="X31" s="37" t="str">
        <f t="shared" si="6"/>
        <v/>
      </c>
      <c r="Y31" s="37" t="str">
        <f t="shared" si="7"/>
        <v/>
      </c>
      <c r="Z31" s="37" t="str">
        <f t="shared" si="8"/>
        <v/>
      </c>
      <c r="AA31" s="38"/>
    </row>
    <row r="32" spans="1:27" ht="13.5" customHeight="1" x14ac:dyDescent="0.3">
      <c r="A32" s="39">
        <v>9</v>
      </c>
      <c r="B32" s="33"/>
      <c r="C32" s="33"/>
      <c r="D32" s="33"/>
      <c r="E32" s="34"/>
      <c r="F32" s="33"/>
      <c r="G32" s="32" t="str">
        <f t="shared" si="0"/>
        <v/>
      </c>
      <c r="H32" s="35" t="str">
        <f t="array" ref="H32">IF(
  ISBLANK(C32),
  "",
  IF(
    ISBLANK(D32),
    (
      (
        G32
        + (LEN(C32)-LEN(SUBSTITUTE(UPPER(C32),"R","")))
        + (LEN(C32)-LEN(SUBSTITUTE(UPPER(C32),"Y","")))
        + (LEN(C32)-LEN(SUBSTITUTE(UPPER(C32),"M","")))
        + (LEN(C32)-LEN(SUBSTITUTE(UPPER(C32),"K","")))
        + (LEN(C32)-LEN(SUBSTITUTE(UPPER(C32),"S","")))
        + (LEN(C32)-LEN(SUBSTITUTE(UPPER(C32),"W","")))
        + 2*(LEN(C32)-LEN(SUBSTITUTE(UPPER(C32),"B","")))
        + 2*(LEN(C32)-LEN(SUBSTITUTE(UPPER(C32),"D","")))
        + 2*(LEN(C32)-LEN(SUBSTITUTE(UPPER(C32),"H","")))
        + 2*(LEN(C32)-LEN(SUBSTITUTE(UPPER(C32),"V","")))
        + 3*(LEN(C32)-LEN(SUBSTITUTE(UPPER(C32),"N","")))
      )
      *
      INDEX(PrimerPrices!$C$2:$C$500,
        MATCH(TRIM(E32) &amp; "|" &amp; TRIM(F32),
        PrimerPrices!$D$2:$D$500, 0)
      )
    ),
    INDEX(ProbePrices!$D$2:$D$500,
      MATCH(TRIM(D32) &amp; "|" &amp; TRIM(E32) &amp; "|" &amp; TRIM(F32),
      ProbePrices!$E$2:$E$500, 0)
    )
  )
  + (LEN(C32)-LEN(SUBSTITUTE(C32,"+",""))) * 10
  + (LEN(UPPER(C32))-LEN(SUBSTITUTE(UPPER(C32),"I",""))) * 10
  + (LEN(C32)-LEN(SUBSTITUTE(C32,"*",""))) * 10
)</f>
        <v/>
      </c>
      <c r="I32" s="32" t="str">
        <f t="shared" si="1"/>
        <v/>
      </c>
      <c r="J32" s="32" t="str">
        <f t="shared" si="2"/>
        <v/>
      </c>
      <c r="K32" s="40"/>
      <c r="L32" s="4"/>
      <c r="M32" s="5"/>
      <c r="N32" s="5"/>
      <c r="O32" s="5"/>
      <c r="P32" s="5"/>
      <c r="Q32" s="5"/>
      <c r="R32" s="5"/>
      <c r="S32" s="5"/>
      <c r="T32" s="5"/>
      <c r="U32" s="37" t="str">
        <f t="shared" si="3"/>
        <v/>
      </c>
      <c r="V32" s="37" t="str">
        <f t="shared" si="4"/>
        <v/>
      </c>
      <c r="W32" s="37" t="str">
        <f t="shared" si="5"/>
        <v/>
      </c>
      <c r="X32" s="37" t="str">
        <f t="shared" si="6"/>
        <v/>
      </c>
      <c r="Y32" s="37" t="str">
        <f t="shared" si="7"/>
        <v/>
      </c>
      <c r="Z32" s="37" t="str">
        <f t="shared" si="8"/>
        <v/>
      </c>
      <c r="AA32" s="38"/>
    </row>
    <row r="33" spans="1:27" ht="13.5" customHeight="1" x14ac:dyDescent="0.3">
      <c r="A33" s="39">
        <v>10</v>
      </c>
      <c r="B33" s="33"/>
      <c r="C33" s="33"/>
      <c r="D33" s="33"/>
      <c r="E33" s="34"/>
      <c r="F33" s="33"/>
      <c r="G33" s="32" t="str">
        <f t="shared" si="0"/>
        <v/>
      </c>
      <c r="H33" s="35" t="str">
        <f t="array" ref="H33">IF(
  ISBLANK(C33),
  "",
  IF(
    ISBLANK(D33),
    (
      (
        G33
        + (LEN(C33)-LEN(SUBSTITUTE(UPPER(C33),"R","")))
        + (LEN(C33)-LEN(SUBSTITUTE(UPPER(C33),"Y","")))
        + (LEN(C33)-LEN(SUBSTITUTE(UPPER(C33),"M","")))
        + (LEN(C33)-LEN(SUBSTITUTE(UPPER(C33),"K","")))
        + (LEN(C33)-LEN(SUBSTITUTE(UPPER(C33),"S","")))
        + (LEN(C33)-LEN(SUBSTITUTE(UPPER(C33),"W","")))
        + 2*(LEN(C33)-LEN(SUBSTITUTE(UPPER(C33),"B","")))
        + 2*(LEN(C33)-LEN(SUBSTITUTE(UPPER(C33),"D","")))
        + 2*(LEN(C33)-LEN(SUBSTITUTE(UPPER(C33),"H","")))
        + 2*(LEN(C33)-LEN(SUBSTITUTE(UPPER(C33),"V","")))
        + 3*(LEN(C33)-LEN(SUBSTITUTE(UPPER(C33),"N","")))
      )
      *
      INDEX(PrimerPrices!$C$2:$C$500,
        MATCH(TRIM(E33) &amp; "|" &amp; TRIM(F33),
        PrimerPrices!$D$2:$D$500, 0)
      )
    ),
    INDEX(ProbePrices!$D$2:$D$500,
      MATCH(TRIM(D33) &amp; "|" &amp; TRIM(E33) &amp; "|" &amp; TRIM(F33),
      ProbePrices!$E$2:$E$500, 0)
    )
  )
  + (LEN(C33)-LEN(SUBSTITUTE(C33,"+",""))) * 10
  + (LEN(UPPER(C33))-LEN(SUBSTITUTE(UPPER(C33),"I",""))) * 10
  + (LEN(C33)-LEN(SUBSTITUTE(C33,"*",""))) * 10
)</f>
        <v/>
      </c>
      <c r="I33" s="32" t="str">
        <f t="shared" si="1"/>
        <v/>
      </c>
      <c r="J33" s="32" t="str">
        <f t="shared" si="2"/>
        <v/>
      </c>
      <c r="K33" s="40"/>
      <c r="L33" s="4"/>
      <c r="M33" s="5"/>
      <c r="N33" s="5"/>
      <c r="O33" s="5"/>
      <c r="P33" s="5"/>
      <c r="Q33" s="5"/>
      <c r="R33" s="5"/>
      <c r="S33" s="5"/>
      <c r="T33" s="5"/>
      <c r="U33" s="37" t="str">
        <f t="shared" si="3"/>
        <v/>
      </c>
      <c r="V33" s="37" t="str">
        <f t="shared" si="4"/>
        <v/>
      </c>
      <c r="W33" s="37" t="str">
        <f t="shared" si="5"/>
        <v/>
      </c>
      <c r="X33" s="37" t="str">
        <f t="shared" si="6"/>
        <v/>
      </c>
      <c r="Y33" s="37" t="str">
        <f t="shared" si="7"/>
        <v/>
      </c>
      <c r="Z33" s="37" t="str">
        <f t="shared" si="8"/>
        <v/>
      </c>
      <c r="AA33" s="38"/>
    </row>
    <row r="34" spans="1:27" ht="13.5" customHeight="1" x14ac:dyDescent="0.3">
      <c r="A34" s="39">
        <v>11</v>
      </c>
      <c r="B34" s="33"/>
      <c r="C34" s="33"/>
      <c r="D34" s="33"/>
      <c r="E34" s="34"/>
      <c r="F34" s="33"/>
      <c r="G34" s="32" t="str">
        <f t="shared" si="0"/>
        <v/>
      </c>
      <c r="H34" s="35" t="str">
        <f t="array" ref="H34">IF(
  ISBLANK(C34),
  "",
  IF(
    ISBLANK(D34),
    (
      (
        G34
        + (LEN(C34)-LEN(SUBSTITUTE(UPPER(C34),"R","")))
        + (LEN(C34)-LEN(SUBSTITUTE(UPPER(C34),"Y","")))
        + (LEN(C34)-LEN(SUBSTITUTE(UPPER(C34),"M","")))
        + (LEN(C34)-LEN(SUBSTITUTE(UPPER(C34),"K","")))
        + (LEN(C34)-LEN(SUBSTITUTE(UPPER(C34),"S","")))
        + (LEN(C34)-LEN(SUBSTITUTE(UPPER(C34),"W","")))
        + 2*(LEN(C34)-LEN(SUBSTITUTE(UPPER(C34),"B","")))
        + 2*(LEN(C34)-LEN(SUBSTITUTE(UPPER(C34),"D","")))
        + 2*(LEN(C34)-LEN(SUBSTITUTE(UPPER(C34),"H","")))
        + 2*(LEN(C34)-LEN(SUBSTITUTE(UPPER(C34),"V","")))
        + 3*(LEN(C34)-LEN(SUBSTITUTE(UPPER(C34),"N","")))
      )
      *
      INDEX(PrimerPrices!$C$2:$C$500,
        MATCH(TRIM(E34) &amp; "|" &amp; TRIM(F34),
        PrimerPrices!$D$2:$D$500, 0)
      )
    ),
    INDEX(ProbePrices!$D$2:$D$500,
      MATCH(TRIM(D34) &amp; "|" &amp; TRIM(E34) &amp; "|" &amp; TRIM(F34),
      ProbePrices!$E$2:$E$500, 0)
    )
  )
  + (LEN(C34)-LEN(SUBSTITUTE(C34,"+",""))) * 10
  + (LEN(UPPER(C34))-LEN(SUBSTITUTE(UPPER(C34),"I",""))) * 10
  + (LEN(C34)-LEN(SUBSTITUTE(C34,"*",""))) * 10
)</f>
        <v/>
      </c>
      <c r="I34" s="32" t="str">
        <f t="shared" si="1"/>
        <v/>
      </c>
      <c r="J34" s="32" t="str">
        <f t="shared" si="2"/>
        <v/>
      </c>
      <c r="K34" s="40"/>
      <c r="L34" s="4"/>
      <c r="M34" s="5"/>
      <c r="N34" s="5"/>
      <c r="O34" s="5"/>
      <c r="P34" s="5"/>
      <c r="Q34" s="5"/>
      <c r="R34" s="5"/>
      <c r="S34" s="5"/>
      <c r="T34" s="5"/>
      <c r="U34" s="37" t="str">
        <f t="shared" si="3"/>
        <v/>
      </c>
      <c r="V34" s="37" t="str">
        <f t="shared" si="4"/>
        <v/>
      </c>
      <c r="W34" s="37" t="str">
        <f t="shared" si="5"/>
        <v/>
      </c>
      <c r="X34" s="37" t="str">
        <f t="shared" si="6"/>
        <v/>
      </c>
      <c r="Y34" s="37" t="str">
        <f t="shared" si="7"/>
        <v/>
      </c>
      <c r="Z34" s="37" t="str">
        <f t="shared" si="8"/>
        <v/>
      </c>
      <c r="AA34" s="38"/>
    </row>
    <row r="35" spans="1:27" ht="13.5" customHeight="1" x14ac:dyDescent="0.3">
      <c r="A35" s="39">
        <v>12</v>
      </c>
      <c r="B35" s="33"/>
      <c r="C35" s="33"/>
      <c r="D35" s="33"/>
      <c r="E35" s="34"/>
      <c r="F35" s="33"/>
      <c r="G35" s="32" t="str">
        <f t="shared" si="0"/>
        <v/>
      </c>
      <c r="H35" s="35" t="str">
        <f t="array" ref="H35">IF(
  ISBLANK(C35),
  "",
  IF(
    ISBLANK(D35),
    (
      (
        G35
        + (LEN(C35)-LEN(SUBSTITUTE(UPPER(C35),"R","")))
        + (LEN(C35)-LEN(SUBSTITUTE(UPPER(C35),"Y","")))
        + (LEN(C35)-LEN(SUBSTITUTE(UPPER(C35),"M","")))
        + (LEN(C35)-LEN(SUBSTITUTE(UPPER(C35),"K","")))
        + (LEN(C35)-LEN(SUBSTITUTE(UPPER(C35),"S","")))
        + (LEN(C35)-LEN(SUBSTITUTE(UPPER(C35),"W","")))
        + 2*(LEN(C35)-LEN(SUBSTITUTE(UPPER(C35),"B","")))
        + 2*(LEN(C35)-LEN(SUBSTITUTE(UPPER(C35),"D","")))
        + 2*(LEN(C35)-LEN(SUBSTITUTE(UPPER(C35),"H","")))
        + 2*(LEN(C35)-LEN(SUBSTITUTE(UPPER(C35),"V","")))
        + 3*(LEN(C35)-LEN(SUBSTITUTE(UPPER(C35),"N","")))
      )
      *
      INDEX(PrimerPrices!$C$2:$C$500,
        MATCH(TRIM(E35) &amp; "|" &amp; TRIM(F35),
        PrimerPrices!$D$2:$D$500, 0)
      )
    ),
    INDEX(ProbePrices!$D$2:$D$500,
      MATCH(TRIM(D35) &amp; "|" &amp; TRIM(E35) &amp; "|" &amp; TRIM(F35),
      ProbePrices!$E$2:$E$500, 0)
    )
  )
  + (LEN(C35)-LEN(SUBSTITUTE(C35,"+",""))) * 10
  + (LEN(UPPER(C35))-LEN(SUBSTITUTE(UPPER(C35),"I",""))) * 10
  + (LEN(C35)-LEN(SUBSTITUTE(C35,"*",""))) * 10
)</f>
        <v/>
      </c>
      <c r="I35" s="32" t="str">
        <f t="shared" si="1"/>
        <v/>
      </c>
      <c r="J35" s="32" t="str">
        <f t="shared" si="2"/>
        <v/>
      </c>
      <c r="K35" s="40"/>
      <c r="L35" s="4"/>
      <c r="M35" s="5"/>
      <c r="N35" s="5"/>
      <c r="O35" s="5"/>
      <c r="P35" s="5"/>
      <c r="Q35" s="5"/>
      <c r="R35" s="5"/>
      <c r="S35" s="5"/>
      <c r="T35" s="5"/>
      <c r="U35" s="37" t="str">
        <f t="shared" si="3"/>
        <v/>
      </c>
      <c r="V35" s="37" t="str">
        <f t="shared" si="4"/>
        <v/>
      </c>
      <c r="W35" s="37" t="str">
        <f t="shared" si="5"/>
        <v/>
      </c>
      <c r="X35" s="37" t="str">
        <f t="shared" si="6"/>
        <v/>
      </c>
      <c r="Y35" s="37" t="str">
        <f t="shared" si="7"/>
        <v/>
      </c>
      <c r="Z35" s="37" t="str">
        <f t="shared" si="8"/>
        <v/>
      </c>
      <c r="AA35" s="38"/>
    </row>
    <row r="36" spans="1:27" ht="13.5" customHeight="1" x14ac:dyDescent="0.3">
      <c r="A36" s="39">
        <v>13</v>
      </c>
      <c r="B36" s="33"/>
      <c r="C36" s="33"/>
      <c r="D36" s="33"/>
      <c r="E36" s="34"/>
      <c r="F36" s="33"/>
      <c r="G36" s="32" t="str">
        <f t="shared" si="0"/>
        <v/>
      </c>
      <c r="H36" s="35" t="str">
        <f t="array" ref="H36">IF(
  ISBLANK(C36),
  "",
  IF(
    ISBLANK(D36),
    (
      (
        G36
        + (LEN(C36)-LEN(SUBSTITUTE(UPPER(C36),"R","")))
        + (LEN(C36)-LEN(SUBSTITUTE(UPPER(C36),"Y","")))
        + (LEN(C36)-LEN(SUBSTITUTE(UPPER(C36),"M","")))
        + (LEN(C36)-LEN(SUBSTITUTE(UPPER(C36),"K","")))
        + (LEN(C36)-LEN(SUBSTITUTE(UPPER(C36),"S","")))
        + (LEN(C36)-LEN(SUBSTITUTE(UPPER(C36),"W","")))
        + 2*(LEN(C36)-LEN(SUBSTITUTE(UPPER(C36),"B","")))
        + 2*(LEN(C36)-LEN(SUBSTITUTE(UPPER(C36),"D","")))
        + 2*(LEN(C36)-LEN(SUBSTITUTE(UPPER(C36),"H","")))
        + 2*(LEN(C36)-LEN(SUBSTITUTE(UPPER(C36),"V","")))
        + 3*(LEN(C36)-LEN(SUBSTITUTE(UPPER(C36),"N","")))
      )
      *
      INDEX(PrimerPrices!$C$2:$C$500,
        MATCH(TRIM(E36) &amp; "|" &amp; TRIM(F36),
        PrimerPrices!$D$2:$D$500, 0)
      )
    ),
    INDEX(ProbePrices!$D$2:$D$500,
      MATCH(TRIM(D36) &amp; "|" &amp; TRIM(E36) &amp; "|" &amp; TRIM(F36),
      ProbePrices!$E$2:$E$500, 0)
    )
  )
  + (LEN(C36)-LEN(SUBSTITUTE(C36,"+",""))) * 10
  + (LEN(UPPER(C36))-LEN(SUBSTITUTE(UPPER(C36),"I",""))) * 10
  + (LEN(C36)-LEN(SUBSTITUTE(C36,"*",""))) * 10
)</f>
        <v/>
      </c>
      <c r="I36" s="32" t="str">
        <f t="shared" si="1"/>
        <v/>
      </c>
      <c r="J36" s="32" t="str">
        <f t="shared" si="2"/>
        <v/>
      </c>
      <c r="K36" s="40"/>
      <c r="L36" s="4"/>
      <c r="M36" s="5"/>
      <c r="N36" s="5"/>
      <c r="O36" s="5"/>
      <c r="P36" s="5"/>
      <c r="Q36" s="5"/>
      <c r="R36" s="5"/>
      <c r="S36" s="5"/>
      <c r="T36" s="5"/>
      <c r="U36" s="37" t="str">
        <f t="shared" si="3"/>
        <v/>
      </c>
      <c r="V36" s="37" t="str">
        <f t="shared" si="4"/>
        <v/>
      </c>
      <c r="W36" s="37" t="str">
        <f t="shared" si="5"/>
        <v/>
      </c>
      <c r="X36" s="37" t="str">
        <f t="shared" si="6"/>
        <v/>
      </c>
      <c r="Y36" s="37" t="str">
        <f t="shared" si="7"/>
        <v/>
      </c>
      <c r="Z36" s="37" t="str">
        <f t="shared" si="8"/>
        <v/>
      </c>
      <c r="AA36" s="38"/>
    </row>
    <row r="37" spans="1:27" ht="13.5" customHeight="1" x14ac:dyDescent="0.3">
      <c r="A37" s="39">
        <v>14</v>
      </c>
      <c r="B37" s="33"/>
      <c r="C37" s="33"/>
      <c r="D37" s="33"/>
      <c r="E37" s="34"/>
      <c r="F37" s="33"/>
      <c r="G37" s="32" t="str">
        <f t="shared" si="0"/>
        <v/>
      </c>
      <c r="H37" s="35" t="str">
        <f t="array" ref="H37">IF(
  ISBLANK(C37),
  "",
  IF(
    ISBLANK(D37),
    (
      (
        G37
        + (LEN(C37)-LEN(SUBSTITUTE(UPPER(C37),"R","")))
        + (LEN(C37)-LEN(SUBSTITUTE(UPPER(C37),"Y","")))
        + (LEN(C37)-LEN(SUBSTITUTE(UPPER(C37),"M","")))
        + (LEN(C37)-LEN(SUBSTITUTE(UPPER(C37),"K","")))
        + (LEN(C37)-LEN(SUBSTITUTE(UPPER(C37),"S","")))
        + (LEN(C37)-LEN(SUBSTITUTE(UPPER(C37),"W","")))
        + 2*(LEN(C37)-LEN(SUBSTITUTE(UPPER(C37),"B","")))
        + 2*(LEN(C37)-LEN(SUBSTITUTE(UPPER(C37),"D","")))
        + 2*(LEN(C37)-LEN(SUBSTITUTE(UPPER(C37),"H","")))
        + 2*(LEN(C37)-LEN(SUBSTITUTE(UPPER(C37),"V","")))
        + 3*(LEN(C37)-LEN(SUBSTITUTE(UPPER(C37),"N","")))
      )
      *
      INDEX(PrimerPrices!$C$2:$C$500,
        MATCH(TRIM(E37) &amp; "|" &amp; TRIM(F37),
        PrimerPrices!$D$2:$D$500, 0)
      )
    ),
    INDEX(ProbePrices!$D$2:$D$500,
      MATCH(TRIM(D37) &amp; "|" &amp; TRIM(E37) &amp; "|" &amp; TRIM(F37),
      ProbePrices!$E$2:$E$500, 0)
    )
  )
  + (LEN(C37)-LEN(SUBSTITUTE(C37,"+",""))) * 10
  + (LEN(UPPER(C37))-LEN(SUBSTITUTE(UPPER(C37),"I",""))) * 10
  + (LEN(C37)-LEN(SUBSTITUTE(C37,"*",""))) * 10
)</f>
        <v/>
      </c>
      <c r="I37" s="32" t="str">
        <f t="shared" si="1"/>
        <v/>
      </c>
      <c r="J37" s="32" t="str">
        <f t="shared" si="2"/>
        <v/>
      </c>
      <c r="K37" s="40"/>
      <c r="L37" s="4"/>
      <c r="M37" s="5"/>
      <c r="N37" s="5"/>
      <c r="O37" s="5"/>
      <c r="P37" s="5"/>
      <c r="Q37" s="5"/>
      <c r="R37" s="5"/>
      <c r="S37" s="5"/>
      <c r="T37" s="5"/>
      <c r="U37" s="37" t="str">
        <f t="shared" si="3"/>
        <v/>
      </c>
      <c r="V37" s="37" t="str">
        <f t="shared" si="4"/>
        <v/>
      </c>
      <c r="W37" s="37" t="str">
        <f t="shared" si="5"/>
        <v/>
      </c>
      <c r="X37" s="37" t="str">
        <f t="shared" si="6"/>
        <v/>
      </c>
      <c r="Y37" s="37" t="str">
        <f t="shared" si="7"/>
        <v/>
      </c>
      <c r="Z37" s="37" t="str">
        <f t="shared" si="8"/>
        <v/>
      </c>
      <c r="AA37" s="38"/>
    </row>
    <row r="38" spans="1:27" ht="13.5" customHeight="1" x14ac:dyDescent="0.3">
      <c r="A38" s="39">
        <v>15</v>
      </c>
      <c r="B38" s="33"/>
      <c r="C38" s="33"/>
      <c r="D38" s="33"/>
      <c r="E38" s="34"/>
      <c r="F38" s="33"/>
      <c r="G38" s="32" t="str">
        <f t="shared" si="0"/>
        <v/>
      </c>
      <c r="H38" s="35" t="str">
        <f t="array" ref="H38">IF(
  ISBLANK(C38),
  "",
  IF(
    ISBLANK(D38),
    (
      (
        G38
        + (LEN(C38)-LEN(SUBSTITUTE(UPPER(C38),"R","")))
        + (LEN(C38)-LEN(SUBSTITUTE(UPPER(C38),"Y","")))
        + (LEN(C38)-LEN(SUBSTITUTE(UPPER(C38),"M","")))
        + (LEN(C38)-LEN(SUBSTITUTE(UPPER(C38),"K","")))
        + (LEN(C38)-LEN(SUBSTITUTE(UPPER(C38),"S","")))
        + (LEN(C38)-LEN(SUBSTITUTE(UPPER(C38),"W","")))
        + 2*(LEN(C38)-LEN(SUBSTITUTE(UPPER(C38),"B","")))
        + 2*(LEN(C38)-LEN(SUBSTITUTE(UPPER(C38),"D","")))
        + 2*(LEN(C38)-LEN(SUBSTITUTE(UPPER(C38),"H","")))
        + 2*(LEN(C38)-LEN(SUBSTITUTE(UPPER(C38),"V","")))
        + 3*(LEN(C38)-LEN(SUBSTITUTE(UPPER(C38),"N","")))
      )
      *
      INDEX(PrimerPrices!$C$2:$C$500,
        MATCH(TRIM(E38) &amp; "|" &amp; TRIM(F38),
        PrimerPrices!$D$2:$D$500, 0)
      )
    ),
    INDEX(ProbePrices!$D$2:$D$500,
      MATCH(TRIM(D38) &amp; "|" &amp; TRIM(E38) &amp; "|" &amp; TRIM(F38),
      ProbePrices!$E$2:$E$500, 0)
    )
  )
  + (LEN(C38)-LEN(SUBSTITUTE(C38,"+",""))) * 10
  + (LEN(UPPER(C38))-LEN(SUBSTITUTE(UPPER(C38),"I",""))) * 10
  + (LEN(C38)-LEN(SUBSTITUTE(C38,"*",""))) * 10
)</f>
        <v/>
      </c>
      <c r="I38" s="32" t="str">
        <f t="shared" si="1"/>
        <v/>
      </c>
      <c r="J38" s="32" t="str">
        <f t="shared" si="2"/>
        <v/>
      </c>
      <c r="K38" s="40"/>
      <c r="L38" s="4"/>
      <c r="M38" s="5"/>
      <c r="N38" s="5"/>
      <c r="O38" s="5"/>
      <c r="P38" s="5"/>
      <c r="Q38" s="5"/>
      <c r="R38" s="5"/>
      <c r="S38" s="5"/>
      <c r="T38" s="5"/>
      <c r="U38" s="37" t="str">
        <f t="shared" si="3"/>
        <v/>
      </c>
      <c r="V38" s="37" t="str">
        <f t="shared" si="4"/>
        <v/>
      </c>
      <c r="W38" s="37" t="str">
        <f t="shared" si="5"/>
        <v/>
      </c>
      <c r="X38" s="37" t="str">
        <f t="shared" si="6"/>
        <v/>
      </c>
      <c r="Y38" s="37" t="str">
        <f t="shared" si="7"/>
        <v/>
      </c>
      <c r="Z38" s="37" t="str">
        <f t="shared" si="8"/>
        <v/>
      </c>
      <c r="AA38" s="38"/>
    </row>
    <row r="39" spans="1:27" ht="13.5" customHeight="1" x14ac:dyDescent="0.3">
      <c r="A39" s="39">
        <v>16</v>
      </c>
      <c r="B39" s="33"/>
      <c r="C39" s="33"/>
      <c r="D39" s="33"/>
      <c r="E39" s="34"/>
      <c r="F39" s="33"/>
      <c r="G39" s="32" t="str">
        <f t="shared" si="0"/>
        <v/>
      </c>
      <c r="H39" s="35" t="str">
        <f t="array" ref="H39">IF(
  ISBLANK(C39),
  "",
  IF(
    ISBLANK(D39),
    (
      (
        G39
        + (LEN(C39)-LEN(SUBSTITUTE(UPPER(C39),"R","")))
        + (LEN(C39)-LEN(SUBSTITUTE(UPPER(C39),"Y","")))
        + (LEN(C39)-LEN(SUBSTITUTE(UPPER(C39),"M","")))
        + (LEN(C39)-LEN(SUBSTITUTE(UPPER(C39),"K","")))
        + (LEN(C39)-LEN(SUBSTITUTE(UPPER(C39),"S","")))
        + (LEN(C39)-LEN(SUBSTITUTE(UPPER(C39),"W","")))
        + 2*(LEN(C39)-LEN(SUBSTITUTE(UPPER(C39),"B","")))
        + 2*(LEN(C39)-LEN(SUBSTITUTE(UPPER(C39),"D","")))
        + 2*(LEN(C39)-LEN(SUBSTITUTE(UPPER(C39),"H","")))
        + 2*(LEN(C39)-LEN(SUBSTITUTE(UPPER(C39),"V","")))
        + 3*(LEN(C39)-LEN(SUBSTITUTE(UPPER(C39),"N","")))
      )
      *
      INDEX(PrimerPrices!$C$2:$C$500,
        MATCH(TRIM(E39) &amp; "|" &amp; TRIM(F39),
        PrimerPrices!$D$2:$D$500, 0)
      )
    ),
    INDEX(ProbePrices!$D$2:$D$500,
      MATCH(TRIM(D39) &amp; "|" &amp; TRIM(E39) &amp; "|" &amp; TRIM(F39),
      ProbePrices!$E$2:$E$500, 0)
    )
  )
  + (LEN(C39)-LEN(SUBSTITUTE(C39,"+",""))) * 10
  + (LEN(UPPER(C39))-LEN(SUBSTITUTE(UPPER(C39),"I",""))) * 10
  + (LEN(C39)-LEN(SUBSTITUTE(C39,"*",""))) * 10
)</f>
        <v/>
      </c>
      <c r="I39" s="32" t="str">
        <f t="shared" si="1"/>
        <v/>
      </c>
      <c r="J39" s="32" t="str">
        <f t="shared" si="2"/>
        <v/>
      </c>
      <c r="K39" s="40"/>
      <c r="L39" s="4"/>
      <c r="M39" s="5"/>
      <c r="N39" s="5"/>
      <c r="O39" s="5"/>
      <c r="P39" s="5"/>
      <c r="Q39" s="5"/>
      <c r="R39" s="5"/>
      <c r="S39" s="5"/>
      <c r="T39" s="5"/>
      <c r="U39" s="37" t="str">
        <f t="shared" si="3"/>
        <v/>
      </c>
      <c r="V39" s="37" t="str">
        <f t="shared" si="4"/>
        <v/>
      </c>
      <c r="W39" s="37" t="str">
        <f t="shared" si="5"/>
        <v/>
      </c>
      <c r="X39" s="37" t="str">
        <f t="shared" si="6"/>
        <v/>
      </c>
      <c r="Y39" s="37" t="str">
        <f t="shared" si="7"/>
        <v/>
      </c>
      <c r="Z39" s="37" t="str">
        <f t="shared" si="8"/>
        <v/>
      </c>
      <c r="AA39" s="38"/>
    </row>
    <row r="40" spans="1:27" ht="13.5" customHeight="1" x14ac:dyDescent="0.3">
      <c r="A40" s="39">
        <v>17</v>
      </c>
      <c r="B40" s="33"/>
      <c r="C40" s="33"/>
      <c r="D40" s="33"/>
      <c r="E40" s="34"/>
      <c r="F40" s="33"/>
      <c r="G40" s="32" t="str">
        <f t="shared" si="0"/>
        <v/>
      </c>
      <c r="H40" s="35" t="str">
        <f t="array" ref="H40">IF(
  ISBLANK(C40),
  "",
  IF(
    ISBLANK(D40),
    (
      (
        G40
        + (LEN(C40)-LEN(SUBSTITUTE(UPPER(C40),"R","")))
        + (LEN(C40)-LEN(SUBSTITUTE(UPPER(C40),"Y","")))
        + (LEN(C40)-LEN(SUBSTITUTE(UPPER(C40),"M","")))
        + (LEN(C40)-LEN(SUBSTITUTE(UPPER(C40),"K","")))
        + (LEN(C40)-LEN(SUBSTITUTE(UPPER(C40),"S","")))
        + (LEN(C40)-LEN(SUBSTITUTE(UPPER(C40),"W","")))
        + 2*(LEN(C40)-LEN(SUBSTITUTE(UPPER(C40),"B","")))
        + 2*(LEN(C40)-LEN(SUBSTITUTE(UPPER(C40),"D","")))
        + 2*(LEN(C40)-LEN(SUBSTITUTE(UPPER(C40),"H","")))
        + 2*(LEN(C40)-LEN(SUBSTITUTE(UPPER(C40),"V","")))
        + 3*(LEN(C40)-LEN(SUBSTITUTE(UPPER(C40),"N","")))
      )
      *
      INDEX(PrimerPrices!$C$2:$C$500,
        MATCH(TRIM(E40) &amp; "|" &amp; TRIM(F40),
        PrimerPrices!$D$2:$D$500, 0)
      )
    ),
    INDEX(ProbePrices!$D$2:$D$500,
      MATCH(TRIM(D40) &amp; "|" &amp; TRIM(E40) &amp; "|" &amp; TRIM(F40),
      ProbePrices!$E$2:$E$500, 0)
    )
  )
  + (LEN(C40)-LEN(SUBSTITUTE(C40,"+",""))) * 10
  + (LEN(UPPER(C40))-LEN(SUBSTITUTE(UPPER(C40),"I",""))) * 10
  + (LEN(C40)-LEN(SUBSTITUTE(C40,"*",""))) * 10
)</f>
        <v/>
      </c>
      <c r="I40" s="32" t="str">
        <f t="shared" si="1"/>
        <v/>
      </c>
      <c r="J40" s="32" t="str">
        <f t="shared" si="2"/>
        <v/>
      </c>
      <c r="K40" s="40"/>
      <c r="L40" s="4"/>
      <c r="M40" s="5"/>
      <c r="N40" s="5"/>
      <c r="O40" s="5"/>
      <c r="P40" s="5"/>
      <c r="Q40" s="5"/>
      <c r="R40" s="5"/>
      <c r="S40" s="5"/>
      <c r="T40" s="5"/>
      <c r="U40" s="37" t="str">
        <f t="shared" si="3"/>
        <v/>
      </c>
      <c r="V40" s="37" t="str">
        <f t="shared" si="4"/>
        <v/>
      </c>
      <c r="W40" s="37" t="str">
        <f t="shared" si="5"/>
        <v/>
      </c>
      <c r="X40" s="37" t="str">
        <f t="shared" si="6"/>
        <v/>
      </c>
      <c r="Y40" s="37" t="str">
        <f t="shared" si="7"/>
        <v/>
      </c>
      <c r="Z40" s="37" t="str">
        <f t="shared" si="8"/>
        <v/>
      </c>
      <c r="AA40" s="38"/>
    </row>
    <row r="41" spans="1:27" ht="13.5" customHeight="1" x14ac:dyDescent="0.3">
      <c r="A41" s="39">
        <v>18</v>
      </c>
      <c r="B41" s="33"/>
      <c r="C41" s="33"/>
      <c r="D41" s="33"/>
      <c r="E41" s="34"/>
      <c r="F41" s="33"/>
      <c r="G41" s="32" t="str">
        <f t="shared" si="0"/>
        <v/>
      </c>
      <c r="H41" s="35" t="str">
        <f t="array" ref="H41">IF(
  ISBLANK(C41),
  "",
  IF(
    ISBLANK(D41),
    (
      (
        G41
        + (LEN(C41)-LEN(SUBSTITUTE(UPPER(C41),"R","")))
        + (LEN(C41)-LEN(SUBSTITUTE(UPPER(C41),"Y","")))
        + (LEN(C41)-LEN(SUBSTITUTE(UPPER(C41),"M","")))
        + (LEN(C41)-LEN(SUBSTITUTE(UPPER(C41),"K","")))
        + (LEN(C41)-LEN(SUBSTITUTE(UPPER(C41),"S","")))
        + (LEN(C41)-LEN(SUBSTITUTE(UPPER(C41),"W","")))
        + 2*(LEN(C41)-LEN(SUBSTITUTE(UPPER(C41),"B","")))
        + 2*(LEN(C41)-LEN(SUBSTITUTE(UPPER(C41),"D","")))
        + 2*(LEN(C41)-LEN(SUBSTITUTE(UPPER(C41),"H","")))
        + 2*(LEN(C41)-LEN(SUBSTITUTE(UPPER(C41),"V","")))
        + 3*(LEN(C41)-LEN(SUBSTITUTE(UPPER(C41),"N","")))
      )
      *
      INDEX(PrimerPrices!$C$2:$C$500,
        MATCH(TRIM(E41) &amp; "|" &amp; TRIM(F41),
        PrimerPrices!$D$2:$D$500, 0)
      )
    ),
    INDEX(ProbePrices!$D$2:$D$500,
      MATCH(TRIM(D41) &amp; "|" &amp; TRIM(E41) &amp; "|" &amp; TRIM(F41),
      ProbePrices!$E$2:$E$500, 0)
    )
  )
  + (LEN(C41)-LEN(SUBSTITUTE(C41,"+",""))) * 10
  + (LEN(UPPER(C41))-LEN(SUBSTITUTE(UPPER(C41),"I",""))) * 10
  + (LEN(C41)-LEN(SUBSTITUTE(C41,"*",""))) * 10
)</f>
        <v/>
      </c>
      <c r="I41" s="32" t="str">
        <f t="shared" si="1"/>
        <v/>
      </c>
      <c r="J41" s="32" t="str">
        <f t="shared" si="2"/>
        <v/>
      </c>
      <c r="K41" s="40"/>
      <c r="L41" s="4"/>
      <c r="M41" s="5"/>
      <c r="N41" s="5"/>
      <c r="O41" s="5"/>
      <c r="P41" s="5"/>
      <c r="Q41" s="5"/>
      <c r="R41" s="5"/>
      <c r="S41" s="5"/>
      <c r="T41" s="5"/>
      <c r="U41" s="37" t="str">
        <f t="shared" si="3"/>
        <v/>
      </c>
      <c r="V41" s="37" t="str">
        <f t="shared" si="4"/>
        <v/>
      </c>
      <c r="W41" s="37" t="str">
        <f t="shared" si="5"/>
        <v/>
      </c>
      <c r="X41" s="37" t="str">
        <f t="shared" si="6"/>
        <v/>
      </c>
      <c r="Y41" s="37" t="str">
        <f t="shared" si="7"/>
        <v/>
      </c>
      <c r="Z41" s="37" t="str">
        <f t="shared" si="8"/>
        <v/>
      </c>
      <c r="AA41" s="38"/>
    </row>
    <row r="42" spans="1:27" ht="13.5" customHeight="1" x14ac:dyDescent="0.3">
      <c r="A42" s="39">
        <v>19</v>
      </c>
      <c r="B42" s="33"/>
      <c r="C42" s="33"/>
      <c r="D42" s="33"/>
      <c r="E42" s="34"/>
      <c r="F42" s="33"/>
      <c r="G42" s="32" t="str">
        <f t="shared" si="0"/>
        <v/>
      </c>
      <c r="H42" s="35" t="str">
        <f t="array" ref="H42">IF(
  ISBLANK(C42),
  "",
  IF(
    ISBLANK(D42),
    (
      (
        G42
        + (LEN(C42)-LEN(SUBSTITUTE(UPPER(C42),"R","")))
        + (LEN(C42)-LEN(SUBSTITUTE(UPPER(C42),"Y","")))
        + (LEN(C42)-LEN(SUBSTITUTE(UPPER(C42),"M","")))
        + (LEN(C42)-LEN(SUBSTITUTE(UPPER(C42),"K","")))
        + (LEN(C42)-LEN(SUBSTITUTE(UPPER(C42),"S","")))
        + (LEN(C42)-LEN(SUBSTITUTE(UPPER(C42),"W","")))
        + 2*(LEN(C42)-LEN(SUBSTITUTE(UPPER(C42),"B","")))
        + 2*(LEN(C42)-LEN(SUBSTITUTE(UPPER(C42),"D","")))
        + 2*(LEN(C42)-LEN(SUBSTITUTE(UPPER(C42),"H","")))
        + 2*(LEN(C42)-LEN(SUBSTITUTE(UPPER(C42),"V","")))
        + 3*(LEN(C42)-LEN(SUBSTITUTE(UPPER(C42),"N","")))
      )
      *
      INDEX(PrimerPrices!$C$2:$C$500,
        MATCH(TRIM(E42) &amp; "|" &amp; TRIM(F42),
        PrimerPrices!$D$2:$D$500, 0)
      )
    ),
    INDEX(ProbePrices!$D$2:$D$500,
      MATCH(TRIM(D42) &amp; "|" &amp; TRIM(E42) &amp; "|" &amp; TRIM(F42),
      ProbePrices!$E$2:$E$500, 0)
    )
  )
  + (LEN(C42)-LEN(SUBSTITUTE(C42,"+",""))) * 10
  + (LEN(UPPER(C42))-LEN(SUBSTITUTE(UPPER(C42),"I",""))) * 10
  + (LEN(C42)-LEN(SUBSTITUTE(C42,"*",""))) * 10
)</f>
        <v/>
      </c>
      <c r="I42" s="32" t="str">
        <f t="shared" si="1"/>
        <v/>
      </c>
      <c r="J42" s="32" t="str">
        <f t="shared" si="2"/>
        <v/>
      </c>
      <c r="K42" s="40"/>
      <c r="L42" s="4"/>
      <c r="M42" s="5"/>
      <c r="N42" s="5"/>
      <c r="O42" s="5"/>
      <c r="P42" s="5"/>
      <c r="Q42" s="5"/>
      <c r="R42" s="5"/>
      <c r="S42" s="5"/>
      <c r="T42" s="5"/>
      <c r="U42" s="37" t="str">
        <f t="shared" si="3"/>
        <v/>
      </c>
      <c r="V42" s="37" t="str">
        <f t="shared" si="4"/>
        <v/>
      </c>
      <c r="W42" s="37" t="str">
        <f t="shared" si="5"/>
        <v/>
      </c>
      <c r="X42" s="37" t="str">
        <f t="shared" si="6"/>
        <v/>
      </c>
      <c r="Y42" s="37" t="str">
        <f t="shared" si="7"/>
        <v/>
      </c>
      <c r="Z42" s="37" t="str">
        <f t="shared" si="8"/>
        <v/>
      </c>
      <c r="AA42" s="38"/>
    </row>
    <row r="43" spans="1:27" ht="13.5" customHeight="1" x14ac:dyDescent="0.3">
      <c r="A43" s="39">
        <v>20</v>
      </c>
      <c r="B43" s="33"/>
      <c r="C43" s="33"/>
      <c r="D43" s="33"/>
      <c r="E43" s="34"/>
      <c r="F43" s="33"/>
      <c r="G43" s="32" t="str">
        <f t="shared" si="0"/>
        <v/>
      </c>
      <c r="H43" s="35" t="str">
        <f t="array" ref="H43">IF(
  ISBLANK(C43),
  "",
  IF(
    ISBLANK(D43),
    (
      (
        G43
        + (LEN(C43)-LEN(SUBSTITUTE(UPPER(C43),"R","")))
        + (LEN(C43)-LEN(SUBSTITUTE(UPPER(C43),"Y","")))
        + (LEN(C43)-LEN(SUBSTITUTE(UPPER(C43),"M","")))
        + (LEN(C43)-LEN(SUBSTITUTE(UPPER(C43),"K","")))
        + (LEN(C43)-LEN(SUBSTITUTE(UPPER(C43),"S","")))
        + (LEN(C43)-LEN(SUBSTITUTE(UPPER(C43),"W","")))
        + 2*(LEN(C43)-LEN(SUBSTITUTE(UPPER(C43),"B","")))
        + 2*(LEN(C43)-LEN(SUBSTITUTE(UPPER(C43),"D","")))
        + 2*(LEN(C43)-LEN(SUBSTITUTE(UPPER(C43),"H","")))
        + 2*(LEN(C43)-LEN(SUBSTITUTE(UPPER(C43),"V","")))
        + 3*(LEN(C43)-LEN(SUBSTITUTE(UPPER(C43),"N","")))
      )
      *
      INDEX(PrimerPrices!$C$2:$C$500,
        MATCH(TRIM(E43) &amp; "|" &amp; TRIM(F43),
        PrimerPrices!$D$2:$D$500, 0)
      )
    ),
    INDEX(ProbePrices!$D$2:$D$500,
      MATCH(TRIM(D43) &amp; "|" &amp; TRIM(E43) &amp; "|" &amp; TRIM(F43),
      ProbePrices!$E$2:$E$500, 0)
    )
  )
  + (LEN(C43)-LEN(SUBSTITUTE(C43,"+",""))) * 10
  + (LEN(UPPER(C43))-LEN(SUBSTITUTE(UPPER(C43),"I",""))) * 10
  + (LEN(C43)-LEN(SUBSTITUTE(C43,"*",""))) * 10
)</f>
        <v/>
      </c>
      <c r="I43" s="32" t="str">
        <f t="shared" si="1"/>
        <v/>
      </c>
      <c r="J43" s="32" t="str">
        <f t="shared" si="2"/>
        <v/>
      </c>
      <c r="K43" s="40"/>
      <c r="L43" s="4"/>
      <c r="M43" s="5"/>
      <c r="N43" s="5"/>
      <c r="O43" s="5"/>
      <c r="P43" s="5"/>
      <c r="Q43" s="5"/>
      <c r="R43" s="5"/>
      <c r="S43" s="5"/>
      <c r="T43" s="5"/>
      <c r="U43" s="37" t="str">
        <f t="shared" si="3"/>
        <v/>
      </c>
      <c r="V43" s="37" t="str">
        <f t="shared" si="4"/>
        <v/>
      </c>
      <c r="W43" s="37" t="str">
        <f t="shared" si="5"/>
        <v/>
      </c>
      <c r="X43" s="37" t="str">
        <f t="shared" si="6"/>
        <v/>
      </c>
      <c r="Y43" s="37" t="str">
        <f t="shared" si="7"/>
        <v/>
      </c>
      <c r="Z43" s="37" t="str">
        <f t="shared" si="8"/>
        <v/>
      </c>
      <c r="AA43" s="38"/>
    </row>
    <row r="44" spans="1:27" ht="13.5" customHeight="1" x14ac:dyDescent="0.3">
      <c r="A44" s="39">
        <v>21</v>
      </c>
      <c r="B44" s="33"/>
      <c r="C44" s="33"/>
      <c r="D44" s="33"/>
      <c r="E44" s="34"/>
      <c r="F44" s="33"/>
      <c r="G44" s="32" t="str">
        <f t="shared" si="0"/>
        <v/>
      </c>
      <c r="H44" s="35" t="str">
        <f t="array" ref="H44">IF(
  ISBLANK(C44),
  "",
  IF(
    ISBLANK(D44),
    (
      (
        G44
        + (LEN(C44)-LEN(SUBSTITUTE(UPPER(C44),"R","")))
        + (LEN(C44)-LEN(SUBSTITUTE(UPPER(C44),"Y","")))
        + (LEN(C44)-LEN(SUBSTITUTE(UPPER(C44),"M","")))
        + (LEN(C44)-LEN(SUBSTITUTE(UPPER(C44),"K","")))
        + (LEN(C44)-LEN(SUBSTITUTE(UPPER(C44),"S","")))
        + (LEN(C44)-LEN(SUBSTITUTE(UPPER(C44),"W","")))
        + 2*(LEN(C44)-LEN(SUBSTITUTE(UPPER(C44),"B","")))
        + 2*(LEN(C44)-LEN(SUBSTITUTE(UPPER(C44),"D","")))
        + 2*(LEN(C44)-LEN(SUBSTITUTE(UPPER(C44),"H","")))
        + 2*(LEN(C44)-LEN(SUBSTITUTE(UPPER(C44),"V","")))
        + 3*(LEN(C44)-LEN(SUBSTITUTE(UPPER(C44),"N","")))
      )
      *
      INDEX(PrimerPrices!$C$2:$C$500,
        MATCH(TRIM(E44) &amp; "|" &amp; TRIM(F44),
        PrimerPrices!$D$2:$D$500, 0)
      )
    ),
    INDEX(ProbePrices!$D$2:$D$500,
      MATCH(TRIM(D44) &amp; "|" &amp; TRIM(E44) &amp; "|" &amp; TRIM(F44),
      ProbePrices!$E$2:$E$500, 0)
    )
  )
  + (LEN(C44)-LEN(SUBSTITUTE(C44,"+",""))) * 10
  + (LEN(UPPER(C44))-LEN(SUBSTITUTE(UPPER(C44),"I",""))) * 10
  + (LEN(C44)-LEN(SUBSTITUTE(C44,"*",""))) * 10
)</f>
        <v/>
      </c>
      <c r="I44" s="32" t="str">
        <f t="shared" si="1"/>
        <v/>
      </c>
      <c r="J44" s="32" t="str">
        <f t="shared" si="2"/>
        <v/>
      </c>
      <c r="K44" s="40"/>
      <c r="L44" s="4"/>
      <c r="M44" s="5"/>
      <c r="N44" s="5"/>
      <c r="O44" s="5"/>
      <c r="P44" s="5"/>
      <c r="Q44" s="5"/>
      <c r="R44" s="5"/>
      <c r="S44" s="5"/>
      <c r="T44" s="5"/>
      <c r="U44" s="37" t="str">
        <f t="shared" si="3"/>
        <v/>
      </c>
      <c r="V44" s="37" t="str">
        <f t="shared" si="4"/>
        <v/>
      </c>
      <c r="W44" s="37" t="str">
        <f t="shared" si="5"/>
        <v/>
      </c>
      <c r="X44" s="37" t="str">
        <f t="shared" si="6"/>
        <v/>
      </c>
      <c r="Y44" s="37" t="str">
        <f t="shared" si="7"/>
        <v/>
      </c>
      <c r="Z44" s="37" t="str">
        <f t="shared" si="8"/>
        <v/>
      </c>
      <c r="AA44" s="38"/>
    </row>
    <row r="45" spans="1:27" ht="13.5" customHeight="1" x14ac:dyDescent="0.3">
      <c r="A45" s="39">
        <v>22</v>
      </c>
      <c r="B45" s="33"/>
      <c r="C45" s="33"/>
      <c r="D45" s="33"/>
      <c r="E45" s="34"/>
      <c r="F45" s="33"/>
      <c r="G45" s="32" t="str">
        <f t="shared" si="0"/>
        <v/>
      </c>
      <c r="H45" s="35" t="str">
        <f t="array" ref="H45">IF(
  ISBLANK(C45),
  "",
  IF(
    ISBLANK(D45),
    (
      (
        G45
        + (LEN(C45)-LEN(SUBSTITUTE(UPPER(C45),"R","")))
        + (LEN(C45)-LEN(SUBSTITUTE(UPPER(C45),"Y","")))
        + (LEN(C45)-LEN(SUBSTITUTE(UPPER(C45),"M","")))
        + (LEN(C45)-LEN(SUBSTITUTE(UPPER(C45),"K","")))
        + (LEN(C45)-LEN(SUBSTITUTE(UPPER(C45),"S","")))
        + (LEN(C45)-LEN(SUBSTITUTE(UPPER(C45),"W","")))
        + 2*(LEN(C45)-LEN(SUBSTITUTE(UPPER(C45),"B","")))
        + 2*(LEN(C45)-LEN(SUBSTITUTE(UPPER(C45),"D","")))
        + 2*(LEN(C45)-LEN(SUBSTITUTE(UPPER(C45),"H","")))
        + 2*(LEN(C45)-LEN(SUBSTITUTE(UPPER(C45),"V","")))
        + 3*(LEN(C45)-LEN(SUBSTITUTE(UPPER(C45),"N","")))
      )
      *
      INDEX(PrimerPrices!$C$2:$C$500,
        MATCH(TRIM(E45) &amp; "|" &amp; TRIM(F45),
        PrimerPrices!$D$2:$D$500, 0)
      )
    ),
    INDEX(ProbePrices!$D$2:$D$500,
      MATCH(TRIM(D45) &amp; "|" &amp; TRIM(E45) &amp; "|" &amp; TRIM(F45),
      ProbePrices!$E$2:$E$500, 0)
    )
  )
  + (LEN(C45)-LEN(SUBSTITUTE(C45,"+",""))) * 10
  + (LEN(UPPER(C45))-LEN(SUBSTITUTE(UPPER(C45),"I",""))) * 10
  + (LEN(C45)-LEN(SUBSTITUTE(C45,"*",""))) * 10
)</f>
        <v/>
      </c>
      <c r="I45" s="32" t="str">
        <f t="shared" si="1"/>
        <v/>
      </c>
      <c r="J45" s="32" t="str">
        <f t="shared" si="2"/>
        <v/>
      </c>
      <c r="K45" s="40"/>
      <c r="L45" s="4"/>
      <c r="M45" s="5"/>
      <c r="N45" s="5"/>
      <c r="O45" s="5"/>
      <c r="P45" s="5"/>
      <c r="Q45" s="5"/>
      <c r="R45" s="5"/>
      <c r="S45" s="5"/>
      <c r="T45" s="5"/>
      <c r="U45" s="37" t="str">
        <f t="shared" si="3"/>
        <v/>
      </c>
      <c r="V45" s="37" t="str">
        <f t="shared" si="4"/>
        <v/>
      </c>
      <c r="W45" s="37" t="str">
        <f t="shared" si="5"/>
        <v/>
      </c>
      <c r="X45" s="37" t="str">
        <f t="shared" si="6"/>
        <v/>
      </c>
      <c r="Y45" s="37" t="str">
        <f t="shared" si="7"/>
        <v/>
      </c>
      <c r="Z45" s="37" t="str">
        <f t="shared" si="8"/>
        <v/>
      </c>
      <c r="AA45" s="38"/>
    </row>
    <row r="46" spans="1:27" ht="13.5" customHeight="1" x14ac:dyDescent="0.3">
      <c r="A46" s="39">
        <v>23</v>
      </c>
      <c r="B46" s="33"/>
      <c r="C46" s="33"/>
      <c r="D46" s="33"/>
      <c r="E46" s="34"/>
      <c r="F46" s="33"/>
      <c r="G46" s="32" t="str">
        <f t="shared" si="0"/>
        <v/>
      </c>
      <c r="H46" s="35" t="str">
        <f t="array" ref="H46">IF(
  ISBLANK(C46),
  "",
  IF(
    ISBLANK(D46),
    (
      (
        G46
        + (LEN(C46)-LEN(SUBSTITUTE(UPPER(C46),"R","")))
        + (LEN(C46)-LEN(SUBSTITUTE(UPPER(C46),"Y","")))
        + (LEN(C46)-LEN(SUBSTITUTE(UPPER(C46),"M","")))
        + (LEN(C46)-LEN(SUBSTITUTE(UPPER(C46),"K","")))
        + (LEN(C46)-LEN(SUBSTITUTE(UPPER(C46),"S","")))
        + (LEN(C46)-LEN(SUBSTITUTE(UPPER(C46),"W","")))
        + 2*(LEN(C46)-LEN(SUBSTITUTE(UPPER(C46),"B","")))
        + 2*(LEN(C46)-LEN(SUBSTITUTE(UPPER(C46),"D","")))
        + 2*(LEN(C46)-LEN(SUBSTITUTE(UPPER(C46),"H","")))
        + 2*(LEN(C46)-LEN(SUBSTITUTE(UPPER(C46),"V","")))
        + 3*(LEN(C46)-LEN(SUBSTITUTE(UPPER(C46),"N","")))
      )
      *
      INDEX(PrimerPrices!$C$2:$C$500,
        MATCH(TRIM(E46) &amp; "|" &amp; TRIM(F46),
        PrimerPrices!$D$2:$D$500, 0)
      )
    ),
    INDEX(ProbePrices!$D$2:$D$500,
      MATCH(TRIM(D46) &amp; "|" &amp; TRIM(E46) &amp; "|" &amp; TRIM(F46),
      ProbePrices!$E$2:$E$500, 0)
    )
  )
  + (LEN(C46)-LEN(SUBSTITUTE(C46,"+",""))) * 10
  + (LEN(UPPER(C46))-LEN(SUBSTITUTE(UPPER(C46),"I",""))) * 10
  + (LEN(C46)-LEN(SUBSTITUTE(C46,"*",""))) * 10
)</f>
        <v/>
      </c>
      <c r="I46" s="32" t="str">
        <f t="shared" si="1"/>
        <v/>
      </c>
      <c r="J46" s="32" t="str">
        <f t="shared" si="2"/>
        <v/>
      </c>
      <c r="K46" s="40"/>
      <c r="L46" s="4"/>
      <c r="M46" s="5"/>
      <c r="N46" s="5"/>
      <c r="O46" s="5"/>
      <c r="P46" s="5"/>
      <c r="Q46" s="5"/>
      <c r="R46" s="5"/>
      <c r="S46" s="5"/>
      <c r="T46" s="5"/>
      <c r="U46" s="37" t="str">
        <f t="shared" si="3"/>
        <v/>
      </c>
      <c r="V46" s="37" t="str">
        <f t="shared" si="4"/>
        <v/>
      </c>
      <c r="W46" s="37" t="str">
        <f t="shared" si="5"/>
        <v/>
      </c>
      <c r="X46" s="37" t="str">
        <f t="shared" si="6"/>
        <v/>
      </c>
      <c r="Y46" s="37" t="str">
        <f t="shared" si="7"/>
        <v/>
      </c>
      <c r="Z46" s="37" t="str">
        <f t="shared" si="8"/>
        <v/>
      </c>
      <c r="AA46" s="38"/>
    </row>
    <row r="47" spans="1:27" ht="13.5" customHeight="1" x14ac:dyDescent="0.3">
      <c r="A47" s="39">
        <v>24</v>
      </c>
      <c r="B47" s="33"/>
      <c r="C47" s="33"/>
      <c r="D47" s="33"/>
      <c r="E47" s="34"/>
      <c r="F47" s="33"/>
      <c r="G47" s="32" t="str">
        <f t="shared" si="0"/>
        <v/>
      </c>
      <c r="H47" s="35" t="str">
        <f t="array" ref="H47">IF(
  ISBLANK(C47),
  "",
  IF(
    ISBLANK(D47),
    (
      (
        G47
        + (LEN(C47)-LEN(SUBSTITUTE(UPPER(C47),"R","")))
        + (LEN(C47)-LEN(SUBSTITUTE(UPPER(C47),"Y","")))
        + (LEN(C47)-LEN(SUBSTITUTE(UPPER(C47),"M","")))
        + (LEN(C47)-LEN(SUBSTITUTE(UPPER(C47),"K","")))
        + (LEN(C47)-LEN(SUBSTITUTE(UPPER(C47),"S","")))
        + (LEN(C47)-LEN(SUBSTITUTE(UPPER(C47),"W","")))
        + 2*(LEN(C47)-LEN(SUBSTITUTE(UPPER(C47),"B","")))
        + 2*(LEN(C47)-LEN(SUBSTITUTE(UPPER(C47),"D","")))
        + 2*(LEN(C47)-LEN(SUBSTITUTE(UPPER(C47),"H","")))
        + 2*(LEN(C47)-LEN(SUBSTITUTE(UPPER(C47),"V","")))
        + 3*(LEN(C47)-LEN(SUBSTITUTE(UPPER(C47),"N","")))
      )
      *
      INDEX(PrimerPrices!$C$2:$C$500,
        MATCH(TRIM(E47) &amp; "|" &amp; TRIM(F47),
        PrimerPrices!$D$2:$D$500, 0)
      )
    ),
    INDEX(ProbePrices!$D$2:$D$500,
      MATCH(TRIM(D47) &amp; "|" &amp; TRIM(E47) &amp; "|" &amp; TRIM(F47),
      ProbePrices!$E$2:$E$500, 0)
    )
  )
  + (LEN(C47)-LEN(SUBSTITUTE(C47,"+",""))) * 10
  + (LEN(UPPER(C47))-LEN(SUBSTITUTE(UPPER(C47),"I",""))) * 10
  + (LEN(C47)-LEN(SUBSTITUTE(C47,"*",""))) * 10
)</f>
        <v/>
      </c>
      <c r="I47" s="32" t="str">
        <f t="shared" si="1"/>
        <v/>
      </c>
      <c r="J47" s="32" t="str">
        <f t="shared" si="2"/>
        <v/>
      </c>
      <c r="K47" s="40"/>
      <c r="L47" s="4"/>
      <c r="M47" s="5"/>
      <c r="N47" s="5"/>
      <c r="O47" s="5"/>
      <c r="P47" s="5"/>
      <c r="Q47" s="5"/>
      <c r="R47" s="5"/>
      <c r="S47" s="5"/>
      <c r="T47" s="5"/>
      <c r="U47" s="37" t="str">
        <f t="shared" si="3"/>
        <v/>
      </c>
      <c r="V47" s="37" t="str">
        <f t="shared" si="4"/>
        <v/>
      </c>
      <c r="W47" s="37" t="str">
        <f t="shared" si="5"/>
        <v/>
      </c>
      <c r="X47" s="37" t="str">
        <f t="shared" si="6"/>
        <v/>
      </c>
      <c r="Y47" s="37" t="str">
        <f t="shared" si="7"/>
        <v/>
      </c>
      <c r="Z47" s="37" t="str">
        <f t="shared" si="8"/>
        <v/>
      </c>
      <c r="AA47" s="38"/>
    </row>
    <row r="48" spans="1:27" ht="13.5" customHeight="1" x14ac:dyDescent="0.3">
      <c r="A48" s="39">
        <v>25</v>
      </c>
      <c r="B48" s="33"/>
      <c r="C48" s="33"/>
      <c r="D48" s="33"/>
      <c r="E48" s="34"/>
      <c r="F48" s="33"/>
      <c r="G48" s="32" t="str">
        <f t="shared" si="0"/>
        <v/>
      </c>
      <c r="H48" s="35" t="str">
        <f t="array" ref="H48">IF(
  ISBLANK(C48),
  "",
  IF(
    ISBLANK(D48),
    (
      (
        G48
        + (LEN(C48)-LEN(SUBSTITUTE(UPPER(C48),"R","")))
        + (LEN(C48)-LEN(SUBSTITUTE(UPPER(C48),"Y","")))
        + (LEN(C48)-LEN(SUBSTITUTE(UPPER(C48),"M","")))
        + (LEN(C48)-LEN(SUBSTITUTE(UPPER(C48),"K","")))
        + (LEN(C48)-LEN(SUBSTITUTE(UPPER(C48),"S","")))
        + (LEN(C48)-LEN(SUBSTITUTE(UPPER(C48),"W","")))
        + 2*(LEN(C48)-LEN(SUBSTITUTE(UPPER(C48),"B","")))
        + 2*(LEN(C48)-LEN(SUBSTITUTE(UPPER(C48),"D","")))
        + 2*(LEN(C48)-LEN(SUBSTITUTE(UPPER(C48),"H","")))
        + 2*(LEN(C48)-LEN(SUBSTITUTE(UPPER(C48),"V","")))
        + 3*(LEN(C48)-LEN(SUBSTITUTE(UPPER(C48),"N","")))
      )
      *
      INDEX(PrimerPrices!$C$2:$C$500,
        MATCH(TRIM(E48) &amp; "|" &amp; TRIM(F48),
        PrimerPrices!$D$2:$D$500, 0)
      )
    ),
    INDEX(ProbePrices!$D$2:$D$500,
      MATCH(TRIM(D48) &amp; "|" &amp; TRIM(E48) &amp; "|" &amp; TRIM(F48),
      ProbePrices!$E$2:$E$500, 0)
    )
  )
  + (LEN(C48)-LEN(SUBSTITUTE(C48,"+",""))) * 10
  + (LEN(UPPER(C48))-LEN(SUBSTITUTE(UPPER(C48),"I",""))) * 10
  + (LEN(C48)-LEN(SUBSTITUTE(C48,"*",""))) * 10
)</f>
        <v/>
      </c>
      <c r="I48" s="32" t="str">
        <f t="shared" si="1"/>
        <v/>
      </c>
      <c r="J48" s="32" t="str">
        <f t="shared" si="2"/>
        <v/>
      </c>
      <c r="K48" s="40"/>
      <c r="L48" s="4"/>
      <c r="M48" s="5"/>
      <c r="N48" s="5"/>
      <c r="O48" s="5"/>
      <c r="P48" s="5"/>
      <c r="Q48" s="5"/>
      <c r="R48" s="5"/>
      <c r="S48" s="5"/>
      <c r="T48" s="5"/>
      <c r="U48" s="37" t="str">
        <f t="shared" si="3"/>
        <v/>
      </c>
      <c r="V48" s="37" t="str">
        <f t="shared" si="4"/>
        <v/>
      </c>
      <c r="W48" s="37" t="str">
        <f t="shared" si="5"/>
        <v/>
      </c>
      <c r="X48" s="37" t="str">
        <f t="shared" si="6"/>
        <v/>
      </c>
      <c r="Y48" s="37" t="str">
        <f t="shared" si="7"/>
        <v/>
      </c>
      <c r="Z48" s="37" t="str">
        <f t="shared" si="8"/>
        <v/>
      </c>
      <c r="AA48" s="38"/>
    </row>
    <row r="49" spans="1:27" ht="13.5" customHeight="1" x14ac:dyDescent="0.3">
      <c r="A49" s="39">
        <v>26</v>
      </c>
      <c r="B49" s="33"/>
      <c r="C49" s="33"/>
      <c r="D49" s="33"/>
      <c r="E49" s="34"/>
      <c r="F49" s="33"/>
      <c r="G49" s="32" t="str">
        <f t="shared" si="0"/>
        <v/>
      </c>
      <c r="H49" s="35" t="str">
        <f t="array" ref="H49">IF(
  ISBLANK(C49),
  "",
  IF(
    ISBLANK(D49),
    (
      (
        G49
        + (LEN(C49)-LEN(SUBSTITUTE(UPPER(C49),"R","")))
        + (LEN(C49)-LEN(SUBSTITUTE(UPPER(C49),"Y","")))
        + (LEN(C49)-LEN(SUBSTITUTE(UPPER(C49),"M","")))
        + (LEN(C49)-LEN(SUBSTITUTE(UPPER(C49),"K","")))
        + (LEN(C49)-LEN(SUBSTITUTE(UPPER(C49),"S","")))
        + (LEN(C49)-LEN(SUBSTITUTE(UPPER(C49),"W","")))
        + 2*(LEN(C49)-LEN(SUBSTITUTE(UPPER(C49),"B","")))
        + 2*(LEN(C49)-LEN(SUBSTITUTE(UPPER(C49),"D","")))
        + 2*(LEN(C49)-LEN(SUBSTITUTE(UPPER(C49),"H","")))
        + 2*(LEN(C49)-LEN(SUBSTITUTE(UPPER(C49),"V","")))
        + 3*(LEN(C49)-LEN(SUBSTITUTE(UPPER(C49),"N","")))
      )
      *
      INDEX(PrimerPrices!$C$2:$C$500,
        MATCH(TRIM(E49) &amp; "|" &amp; TRIM(F49),
        PrimerPrices!$D$2:$D$500, 0)
      )
    ),
    INDEX(ProbePrices!$D$2:$D$500,
      MATCH(TRIM(D49) &amp; "|" &amp; TRIM(E49) &amp; "|" &amp; TRIM(F49),
      ProbePrices!$E$2:$E$500, 0)
    )
  )
  + (LEN(C49)-LEN(SUBSTITUTE(C49,"+",""))) * 10
  + (LEN(UPPER(C49))-LEN(SUBSTITUTE(UPPER(C49),"I",""))) * 10
  + (LEN(C49)-LEN(SUBSTITUTE(C49,"*",""))) * 10
)</f>
        <v/>
      </c>
      <c r="I49" s="32" t="str">
        <f t="shared" si="1"/>
        <v/>
      </c>
      <c r="J49" s="32" t="str">
        <f t="shared" si="2"/>
        <v/>
      </c>
      <c r="K49" s="40"/>
      <c r="L49" s="4"/>
      <c r="M49" s="5"/>
      <c r="N49" s="5"/>
      <c r="O49" s="5"/>
      <c r="P49" s="5"/>
      <c r="Q49" s="5"/>
      <c r="R49" s="5"/>
      <c r="S49" s="5"/>
      <c r="T49" s="5"/>
      <c r="U49" s="37" t="str">
        <f t="shared" si="3"/>
        <v/>
      </c>
      <c r="V49" s="37" t="str">
        <f t="shared" si="4"/>
        <v/>
      </c>
      <c r="W49" s="37" t="str">
        <f t="shared" si="5"/>
        <v/>
      </c>
      <c r="X49" s="37" t="str">
        <f t="shared" si="6"/>
        <v/>
      </c>
      <c r="Y49" s="37" t="str">
        <f t="shared" si="7"/>
        <v/>
      </c>
      <c r="Z49" s="37" t="str">
        <f t="shared" si="8"/>
        <v/>
      </c>
      <c r="AA49" s="38"/>
    </row>
    <row r="50" spans="1:27" ht="13.5" customHeight="1" x14ac:dyDescent="0.3">
      <c r="A50" s="39">
        <v>27</v>
      </c>
      <c r="B50" s="33"/>
      <c r="C50" s="33"/>
      <c r="D50" s="33"/>
      <c r="E50" s="34"/>
      <c r="F50" s="33"/>
      <c r="G50" s="32" t="str">
        <f t="shared" si="0"/>
        <v/>
      </c>
      <c r="H50" s="35" t="str">
        <f t="array" ref="H50">IF(
  ISBLANK(C50),
  "",
  IF(
    ISBLANK(D50),
    (
      (
        G50
        + (LEN(C50)-LEN(SUBSTITUTE(UPPER(C50),"R","")))
        + (LEN(C50)-LEN(SUBSTITUTE(UPPER(C50),"Y","")))
        + (LEN(C50)-LEN(SUBSTITUTE(UPPER(C50),"M","")))
        + (LEN(C50)-LEN(SUBSTITUTE(UPPER(C50),"K","")))
        + (LEN(C50)-LEN(SUBSTITUTE(UPPER(C50),"S","")))
        + (LEN(C50)-LEN(SUBSTITUTE(UPPER(C50),"W","")))
        + 2*(LEN(C50)-LEN(SUBSTITUTE(UPPER(C50),"B","")))
        + 2*(LEN(C50)-LEN(SUBSTITUTE(UPPER(C50),"D","")))
        + 2*(LEN(C50)-LEN(SUBSTITUTE(UPPER(C50),"H","")))
        + 2*(LEN(C50)-LEN(SUBSTITUTE(UPPER(C50),"V","")))
        + 3*(LEN(C50)-LEN(SUBSTITUTE(UPPER(C50),"N","")))
      )
      *
      INDEX(PrimerPrices!$C$2:$C$500,
        MATCH(TRIM(E50) &amp; "|" &amp; TRIM(F50),
        PrimerPrices!$D$2:$D$500, 0)
      )
    ),
    INDEX(ProbePrices!$D$2:$D$500,
      MATCH(TRIM(D50) &amp; "|" &amp; TRIM(E50) &amp; "|" &amp; TRIM(F50),
      ProbePrices!$E$2:$E$500, 0)
    )
  )
  + (LEN(C50)-LEN(SUBSTITUTE(C50,"+",""))) * 10
  + (LEN(UPPER(C50))-LEN(SUBSTITUTE(UPPER(C50),"I",""))) * 10
  + (LEN(C50)-LEN(SUBSTITUTE(C50,"*",""))) * 10
)</f>
        <v/>
      </c>
      <c r="I50" s="32" t="str">
        <f t="shared" si="1"/>
        <v/>
      </c>
      <c r="J50" s="32" t="str">
        <f t="shared" si="2"/>
        <v/>
      </c>
      <c r="K50" s="40"/>
      <c r="L50" s="4"/>
      <c r="M50" s="5"/>
      <c r="N50" s="5"/>
      <c r="O50" s="5"/>
      <c r="P50" s="5"/>
      <c r="Q50" s="5"/>
      <c r="R50" s="5"/>
      <c r="S50" s="5"/>
      <c r="T50" s="5"/>
      <c r="U50" s="37" t="str">
        <f t="shared" si="3"/>
        <v/>
      </c>
      <c r="V50" s="37" t="str">
        <f t="shared" si="4"/>
        <v/>
      </c>
      <c r="W50" s="37" t="str">
        <f t="shared" si="5"/>
        <v/>
      </c>
      <c r="X50" s="37" t="str">
        <f t="shared" si="6"/>
        <v/>
      </c>
      <c r="Y50" s="37" t="str">
        <f t="shared" si="7"/>
        <v/>
      </c>
      <c r="Z50" s="37" t="str">
        <f t="shared" si="8"/>
        <v/>
      </c>
      <c r="AA50" s="38"/>
    </row>
    <row r="51" spans="1:27" ht="13.5" customHeight="1" x14ac:dyDescent="0.3">
      <c r="A51" s="39">
        <v>28</v>
      </c>
      <c r="B51" s="33"/>
      <c r="C51" s="33"/>
      <c r="D51" s="33"/>
      <c r="E51" s="34"/>
      <c r="F51" s="33"/>
      <c r="G51" s="32" t="str">
        <f t="shared" si="0"/>
        <v/>
      </c>
      <c r="H51" s="35" t="str">
        <f t="array" ref="H51">IF(
  ISBLANK(C51),
  "",
  IF(
    ISBLANK(D51),
    (
      (
        G51
        + (LEN(C51)-LEN(SUBSTITUTE(UPPER(C51),"R","")))
        + (LEN(C51)-LEN(SUBSTITUTE(UPPER(C51),"Y","")))
        + (LEN(C51)-LEN(SUBSTITUTE(UPPER(C51),"M","")))
        + (LEN(C51)-LEN(SUBSTITUTE(UPPER(C51),"K","")))
        + (LEN(C51)-LEN(SUBSTITUTE(UPPER(C51),"S","")))
        + (LEN(C51)-LEN(SUBSTITUTE(UPPER(C51),"W","")))
        + 2*(LEN(C51)-LEN(SUBSTITUTE(UPPER(C51),"B","")))
        + 2*(LEN(C51)-LEN(SUBSTITUTE(UPPER(C51),"D","")))
        + 2*(LEN(C51)-LEN(SUBSTITUTE(UPPER(C51),"H","")))
        + 2*(LEN(C51)-LEN(SUBSTITUTE(UPPER(C51),"V","")))
        + 3*(LEN(C51)-LEN(SUBSTITUTE(UPPER(C51),"N","")))
      )
      *
      INDEX(PrimerPrices!$C$2:$C$500,
        MATCH(TRIM(E51) &amp; "|" &amp; TRIM(F51),
        PrimerPrices!$D$2:$D$500, 0)
      )
    ),
    INDEX(ProbePrices!$D$2:$D$500,
      MATCH(TRIM(D51) &amp; "|" &amp; TRIM(E51) &amp; "|" &amp; TRIM(F51),
      ProbePrices!$E$2:$E$500, 0)
    )
  )
  + (LEN(C51)-LEN(SUBSTITUTE(C51,"+",""))) * 10
  + (LEN(UPPER(C51))-LEN(SUBSTITUTE(UPPER(C51),"I",""))) * 10
  + (LEN(C51)-LEN(SUBSTITUTE(C51,"*",""))) * 10
)</f>
        <v/>
      </c>
      <c r="I51" s="32" t="str">
        <f t="shared" si="1"/>
        <v/>
      </c>
      <c r="J51" s="32" t="str">
        <f t="shared" si="2"/>
        <v/>
      </c>
      <c r="K51" s="40"/>
      <c r="L51" s="4"/>
      <c r="M51" s="5"/>
      <c r="N51" s="5"/>
      <c r="O51" s="5"/>
      <c r="P51" s="5"/>
      <c r="Q51" s="5"/>
      <c r="R51" s="5"/>
      <c r="S51" s="5"/>
      <c r="T51" s="5"/>
      <c r="U51" s="37" t="str">
        <f t="shared" si="3"/>
        <v/>
      </c>
      <c r="V51" s="37" t="str">
        <f t="shared" si="4"/>
        <v/>
      </c>
      <c r="W51" s="37" t="str">
        <f t="shared" si="5"/>
        <v/>
      </c>
      <c r="X51" s="37" t="str">
        <f t="shared" si="6"/>
        <v/>
      </c>
      <c r="Y51" s="37" t="str">
        <f t="shared" si="7"/>
        <v/>
      </c>
      <c r="Z51" s="37" t="str">
        <f t="shared" si="8"/>
        <v/>
      </c>
      <c r="AA51" s="38"/>
    </row>
    <row r="52" spans="1:27" ht="13.5" customHeight="1" x14ac:dyDescent="0.3">
      <c r="A52" s="39">
        <v>29</v>
      </c>
      <c r="B52" s="33"/>
      <c r="C52" s="33"/>
      <c r="D52" s="33"/>
      <c r="E52" s="34"/>
      <c r="F52" s="33"/>
      <c r="G52" s="32" t="str">
        <f t="shared" si="0"/>
        <v/>
      </c>
      <c r="H52" s="35" t="str">
        <f t="array" ref="H52">IF(
  ISBLANK(C52),
  "",
  IF(
    ISBLANK(D52),
    (
      (
        G52
        + (LEN(C52)-LEN(SUBSTITUTE(UPPER(C52),"R","")))
        + (LEN(C52)-LEN(SUBSTITUTE(UPPER(C52),"Y","")))
        + (LEN(C52)-LEN(SUBSTITUTE(UPPER(C52),"M","")))
        + (LEN(C52)-LEN(SUBSTITUTE(UPPER(C52),"K","")))
        + (LEN(C52)-LEN(SUBSTITUTE(UPPER(C52),"S","")))
        + (LEN(C52)-LEN(SUBSTITUTE(UPPER(C52),"W","")))
        + 2*(LEN(C52)-LEN(SUBSTITUTE(UPPER(C52),"B","")))
        + 2*(LEN(C52)-LEN(SUBSTITUTE(UPPER(C52),"D","")))
        + 2*(LEN(C52)-LEN(SUBSTITUTE(UPPER(C52),"H","")))
        + 2*(LEN(C52)-LEN(SUBSTITUTE(UPPER(C52),"V","")))
        + 3*(LEN(C52)-LEN(SUBSTITUTE(UPPER(C52),"N","")))
      )
      *
      INDEX(PrimerPrices!$C$2:$C$500,
        MATCH(TRIM(E52) &amp; "|" &amp; TRIM(F52),
        PrimerPrices!$D$2:$D$500, 0)
      )
    ),
    INDEX(ProbePrices!$D$2:$D$500,
      MATCH(TRIM(D52) &amp; "|" &amp; TRIM(E52) &amp; "|" &amp; TRIM(F52),
      ProbePrices!$E$2:$E$500, 0)
    )
  )
  + (LEN(C52)-LEN(SUBSTITUTE(C52,"+",""))) * 10
  + (LEN(UPPER(C52))-LEN(SUBSTITUTE(UPPER(C52),"I",""))) * 10
  + (LEN(C52)-LEN(SUBSTITUTE(C52,"*",""))) * 10
)</f>
        <v/>
      </c>
      <c r="I52" s="32" t="str">
        <f t="shared" si="1"/>
        <v/>
      </c>
      <c r="J52" s="32" t="str">
        <f t="shared" si="2"/>
        <v/>
      </c>
      <c r="K52" s="40"/>
      <c r="L52" s="4"/>
      <c r="M52" s="5"/>
      <c r="N52" s="5"/>
      <c r="O52" s="5"/>
      <c r="P52" s="5"/>
      <c r="Q52" s="5"/>
      <c r="R52" s="5"/>
      <c r="S52" s="5"/>
      <c r="T52" s="5"/>
      <c r="U52" s="37" t="str">
        <f t="shared" si="3"/>
        <v/>
      </c>
      <c r="V52" s="37" t="str">
        <f t="shared" si="4"/>
        <v/>
      </c>
      <c r="W52" s="37" t="str">
        <f t="shared" si="5"/>
        <v/>
      </c>
      <c r="X52" s="37" t="str">
        <f t="shared" si="6"/>
        <v/>
      </c>
      <c r="Y52" s="37" t="str">
        <f t="shared" si="7"/>
        <v/>
      </c>
      <c r="Z52" s="37" t="str">
        <f t="shared" si="8"/>
        <v/>
      </c>
      <c r="AA52" s="38"/>
    </row>
    <row r="53" spans="1:27" ht="13.5" customHeight="1" x14ac:dyDescent="0.3">
      <c r="A53" s="39">
        <v>30</v>
      </c>
      <c r="B53" s="33"/>
      <c r="C53" s="33"/>
      <c r="D53" s="33"/>
      <c r="E53" s="34"/>
      <c r="F53" s="33"/>
      <c r="G53" s="32" t="str">
        <f t="shared" si="0"/>
        <v/>
      </c>
      <c r="H53" s="35" t="str">
        <f t="array" ref="H53">IF(
  ISBLANK(C53),
  "",
  IF(
    ISBLANK(D53),
    (
      (
        G53
        + (LEN(C53)-LEN(SUBSTITUTE(UPPER(C53),"R","")))
        + (LEN(C53)-LEN(SUBSTITUTE(UPPER(C53),"Y","")))
        + (LEN(C53)-LEN(SUBSTITUTE(UPPER(C53),"M","")))
        + (LEN(C53)-LEN(SUBSTITUTE(UPPER(C53),"K","")))
        + (LEN(C53)-LEN(SUBSTITUTE(UPPER(C53),"S","")))
        + (LEN(C53)-LEN(SUBSTITUTE(UPPER(C53),"W","")))
        + 2*(LEN(C53)-LEN(SUBSTITUTE(UPPER(C53),"B","")))
        + 2*(LEN(C53)-LEN(SUBSTITUTE(UPPER(C53),"D","")))
        + 2*(LEN(C53)-LEN(SUBSTITUTE(UPPER(C53),"H","")))
        + 2*(LEN(C53)-LEN(SUBSTITUTE(UPPER(C53),"V","")))
        + 3*(LEN(C53)-LEN(SUBSTITUTE(UPPER(C53),"N","")))
      )
      *
      INDEX(PrimerPrices!$C$2:$C$500,
        MATCH(TRIM(E53) &amp; "|" &amp; TRIM(F53),
        PrimerPrices!$D$2:$D$500, 0)
      )
    ),
    INDEX(ProbePrices!$D$2:$D$500,
      MATCH(TRIM(D53) &amp; "|" &amp; TRIM(E53) &amp; "|" &amp; TRIM(F53),
      ProbePrices!$E$2:$E$500, 0)
    )
  )
  + (LEN(C53)-LEN(SUBSTITUTE(C53,"+",""))) * 10
  + (LEN(UPPER(C53))-LEN(SUBSTITUTE(UPPER(C53),"I",""))) * 10
  + (LEN(C53)-LEN(SUBSTITUTE(C53,"*",""))) * 10
)</f>
        <v/>
      </c>
      <c r="I53" s="32" t="str">
        <f t="shared" si="1"/>
        <v/>
      </c>
      <c r="J53" s="32" t="str">
        <f t="shared" si="2"/>
        <v/>
      </c>
      <c r="K53" s="40"/>
      <c r="L53" s="4"/>
      <c r="M53" s="5"/>
      <c r="N53" s="5"/>
      <c r="O53" s="5"/>
      <c r="P53" s="5"/>
      <c r="Q53" s="5"/>
      <c r="R53" s="5"/>
      <c r="S53" s="5"/>
      <c r="T53" s="5"/>
      <c r="U53" s="37" t="str">
        <f t="shared" si="3"/>
        <v/>
      </c>
      <c r="V53" s="37" t="str">
        <f t="shared" si="4"/>
        <v/>
      </c>
      <c r="W53" s="37" t="str">
        <f t="shared" si="5"/>
        <v/>
      </c>
      <c r="X53" s="37" t="str">
        <f t="shared" si="6"/>
        <v/>
      </c>
      <c r="Y53" s="37" t="str">
        <f t="shared" si="7"/>
        <v/>
      </c>
      <c r="Z53" s="37" t="str">
        <f t="shared" si="8"/>
        <v/>
      </c>
      <c r="AA53" s="38"/>
    </row>
    <row r="54" spans="1:27" ht="13.5" customHeight="1" x14ac:dyDescent="0.3">
      <c r="A54" s="39">
        <v>31</v>
      </c>
      <c r="B54" s="33"/>
      <c r="C54" s="33"/>
      <c r="D54" s="33"/>
      <c r="E54" s="34"/>
      <c r="F54" s="33"/>
      <c r="G54" s="32" t="str">
        <f t="shared" si="0"/>
        <v/>
      </c>
      <c r="H54" s="35" t="str">
        <f t="array" ref="H54">IF(
  ISBLANK(C54),
  "",
  IF(
    ISBLANK(D54),
    (
      (
        G54
        + (LEN(C54)-LEN(SUBSTITUTE(UPPER(C54),"R","")))
        + (LEN(C54)-LEN(SUBSTITUTE(UPPER(C54),"Y","")))
        + (LEN(C54)-LEN(SUBSTITUTE(UPPER(C54),"M","")))
        + (LEN(C54)-LEN(SUBSTITUTE(UPPER(C54),"K","")))
        + (LEN(C54)-LEN(SUBSTITUTE(UPPER(C54),"S","")))
        + (LEN(C54)-LEN(SUBSTITUTE(UPPER(C54),"W","")))
        + 2*(LEN(C54)-LEN(SUBSTITUTE(UPPER(C54),"B","")))
        + 2*(LEN(C54)-LEN(SUBSTITUTE(UPPER(C54),"D","")))
        + 2*(LEN(C54)-LEN(SUBSTITUTE(UPPER(C54),"H","")))
        + 2*(LEN(C54)-LEN(SUBSTITUTE(UPPER(C54),"V","")))
        + 3*(LEN(C54)-LEN(SUBSTITUTE(UPPER(C54),"N","")))
      )
      *
      INDEX(PrimerPrices!$C$2:$C$500,
        MATCH(TRIM(E54) &amp; "|" &amp; TRIM(F54),
        PrimerPrices!$D$2:$D$500, 0)
      )
    ),
    INDEX(ProbePrices!$D$2:$D$500,
      MATCH(TRIM(D54) &amp; "|" &amp; TRIM(E54) &amp; "|" &amp; TRIM(F54),
      ProbePrices!$E$2:$E$500, 0)
    )
  )
  + (LEN(C54)-LEN(SUBSTITUTE(C54,"+",""))) * 10
  + (LEN(UPPER(C54))-LEN(SUBSTITUTE(UPPER(C54),"I",""))) * 10
  + (LEN(C54)-LEN(SUBSTITUTE(C54,"*",""))) * 10
)</f>
        <v/>
      </c>
      <c r="I54" s="32" t="str">
        <f t="shared" si="1"/>
        <v/>
      </c>
      <c r="J54" s="32" t="str">
        <f t="shared" si="2"/>
        <v/>
      </c>
      <c r="K54" s="40"/>
      <c r="L54" s="4"/>
      <c r="M54" s="5"/>
      <c r="N54" s="5"/>
      <c r="O54" s="5"/>
      <c r="P54" s="5"/>
      <c r="Q54" s="5"/>
      <c r="R54" s="5"/>
      <c r="S54" s="5"/>
      <c r="T54" s="5"/>
      <c r="U54" s="37" t="str">
        <f t="shared" si="3"/>
        <v/>
      </c>
      <c r="V54" s="37" t="str">
        <f t="shared" si="4"/>
        <v/>
      </c>
      <c r="W54" s="37" t="str">
        <f t="shared" si="5"/>
        <v/>
      </c>
      <c r="X54" s="37" t="str">
        <f t="shared" si="6"/>
        <v/>
      </c>
      <c r="Y54" s="37" t="str">
        <f t="shared" si="7"/>
        <v/>
      </c>
      <c r="Z54" s="37" t="str">
        <f t="shared" si="8"/>
        <v/>
      </c>
      <c r="AA54" s="38"/>
    </row>
    <row r="55" spans="1:27" ht="13.5" customHeight="1" x14ac:dyDescent="0.3">
      <c r="A55" s="39">
        <v>32</v>
      </c>
      <c r="B55" s="33"/>
      <c r="C55" s="33"/>
      <c r="D55" s="33"/>
      <c r="E55" s="34"/>
      <c r="F55" s="33"/>
      <c r="G55" s="32" t="str">
        <f t="shared" si="0"/>
        <v/>
      </c>
      <c r="H55" s="35" t="str">
        <f t="array" ref="H55">IF(
  ISBLANK(C55),
  "",
  IF(
    ISBLANK(D55),
    (
      (
        G55
        + (LEN(C55)-LEN(SUBSTITUTE(UPPER(C55),"R","")))
        + (LEN(C55)-LEN(SUBSTITUTE(UPPER(C55),"Y","")))
        + (LEN(C55)-LEN(SUBSTITUTE(UPPER(C55),"M","")))
        + (LEN(C55)-LEN(SUBSTITUTE(UPPER(C55),"K","")))
        + (LEN(C55)-LEN(SUBSTITUTE(UPPER(C55),"S","")))
        + (LEN(C55)-LEN(SUBSTITUTE(UPPER(C55),"W","")))
        + 2*(LEN(C55)-LEN(SUBSTITUTE(UPPER(C55),"B","")))
        + 2*(LEN(C55)-LEN(SUBSTITUTE(UPPER(C55),"D","")))
        + 2*(LEN(C55)-LEN(SUBSTITUTE(UPPER(C55),"H","")))
        + 2*(LEN(C55)-LEN(SUBSTITUTE(UPPER(C55),"V","")))
        + 3*(LEN(C55)-LEN(SUBSTITUTE(UPPER(C55),"N","")))
      )
      *
      INDEX(PrimerPrices!$C$2:$C$500,
        MATCH(TRIM(E55) &amp; "|" &amp; TRIM(F55),
        PrimerPrices!$D$2:$D$500, 0)
      )
    ),
    INDEX(ProbePrices!$D$2:$D$500,
      MATCH(TRIM(D55) &amp; "|" &amp; TRIM(E55) &amp; "|" &amp; TRIM(F55),
      ProbePrices!$E$2:$E$500, 0)
    )
  )
  + (LEN(C55)-LEN(SUBSTITUTE(C55,"+",""))) * 10
  + (LEN(UPPER(C55))-LEN(SUBSTITUTE(UPPER(C55),"I",""))) * 10
  + (LEN(C55)-LEN(SUBSTITUTE(C55,"*",""))) * 10
)</f>
        <v/>
      </c>
      <c r="I55" s="32" t="str">
        <f t="shared" si="1"/>
        <v/>
      </c>
      <c r="J55" s="32" t="str">
        <f t="shared" si="2"/>
        <v/>
      </c>
      <c r="K55" s="40"/>
      <c r="L55" s="4"/>
      <c r="M55" s="5"/>
      <c r="N55" s="5"/>
      <c r="O55" s="5"/>
      <c r="P55" s="5"/>
      <c r="Q55" s="5"/>
      <c r="R55" s="5"/>
      <c r="S55" s="5"/>
      <c r="T55" s="5"/>
      <c r="U55" s="37" t="str">
        <f t="shared" si="3"/>
        <v/>
      </c>
      <c r="V55" s="37" t="str">
        <f t="shared" si="4"/>
        <v/>
      </c>
      <c r="W55" s="37" t="str">
        <f t="shared" si="5"/>
        <v/>
      </c>
      <c r="X55" s="37" t="str">
        <f t="shared" si="6"/>
        <v/>
      </c>
      <c r="Y55" s="37" t="str">
        <f t="shared" si="7"/>
        <v/>
      </c>
      <c r="Z55" s="37" t="str">
        <f t="shared" si="8"/>
        <v/>
      </c>
      <c r="AA55" s="38"/>
    </row>
    <row r="56" spans="1:27" ht="13.5" customHeight="1" x14ac:dyDescent="0.3">
      <c r="A56" s="39">
        <v>33</v>
      </c>
      <c r="B56" s="33"/>
      <c r="C56" s="33"/>
      <c r="D56" s="33"/>
      <c r="E56" s="34"/>
      <c r="F56" s="33"/>
      <c r="G56" s="32" t="str">
        <f t="shared" si="0"/>
        <v/>
      </c>
      <c r="H56" s="35" t="str">
        <f t="array" ref="H56">IF(
  ISBLANK(C56),
  "",
  IF(
    ISBLANK(D56),
    (
      (
        G56
        + (LEN(C56)-LEN(SUBSTITUTE(UPPER(C56),"R","")))
        + (LEN(C56)-LEN(SUBSTITUTE(UPPER(C56),"Y","")))
        + (LEN(C56)-LEN(SUBSTITUTE(UPPER(C56),"M","")))
        + (LEN(C56)-LEN(SUBSTITUTE(UPPER(C56),"K","")))
        + (LEN(C56)-LEN(SUBSTITUTE(UPPER(C56),"S","")))
        + (LEN(C56)-LEN(SUBSTITUTE(UPPER(C56),"W","")))
        + 2*(LEN(C56)-LEN(SUBSTITUTE(UPPER(C56),"B","")))
        + 2*(LEN(C56)-LEN(SUBSTITUTE(UPPER(C56),"D","")))
        + 2*(LEN(C56)-LEN(SUBSTITUTE(UPPER(C56),"H","")))
        + 2*(LEN(C56)-LEN(SUBSTITUTE(UPPER(C56),"V","")))
        + 3*(LEN(C56)-LEN(SUBSTITUTE(UPPER(C56),"N","")))
      )
      *
      INDEX(PrimerPrices!$C$2:$C$500,
        MATCH(TRIM(E56) &amp; "|" &amp; TRIM(F56),
        PrimerPrices!$D$2:$D$500, 0)
      )
    ),
    INDEX(ProbePrices!$D$2:$D$500,
      MATCH(TRIM(D56) &amp; "|" &amp; TRIM(E56) &amp; "|" &amp; TRIM(F56),
      ProbePrices!$E$2:$E$500, 0)
    )
  )
  + (LEN(C56)-LEN(SUBSTITUTE(C56,"+",""))) * 10
  + (LEN(UPPER(C56))-LEN(SUBSTITUTE(UPPER(C56),"I",""))) * 10
  + (LEN(C56)-LEN(SUBSTITUTE(C56,"*",""))) * 10
)</f>
        <v/>
      </c>
      <c r="I56" s="32" t="str">
        <f t="shared" si="1"/>
        <v/>
      </c>
      <c r="J56" s="32" t="str">
        <f t="shared" si="2"/>
        <v/>
      </c>
      <c r="K56" s="40"/>
      <c r="L56" s="4"/>
      <c r="M56" s="5"/>
      <c r="N56" s="5"/>
      <c r="O56" s="5"/>
      <c r="P56" s="5"/>
      <c r="Q56" s="5"/>
      <c r="R56" s="5"/>
      <c r="S56" s="5"/>
      <c r="T56" s="5"/>
      <c r="U56" s="37" t="str">
        <f t="shared" si="3"/>
        <v/>
      </c>
      <c r="V56" s="37" t="str">
        <f t="shared" si="4"/>
        <v/>
      </c>
      <c r="W56" s="37" t="str">
        <f t="shared" si="5"/>
        <v/>
      </c>
      <c r="X56" s="37" t="str">
        <f t="shared" si="6"/>
        <v/>
      </c>
      <c r="Y56" s="37" t="str">
        <f t="shared" si="7"/>
        <v/>
      </c>
      <c r="Z56" s="37" t="str">
        <f t="shared" si="8"/>
        <v/>
      </c>
      <c r="AA56" s="38"/>
    </row>
    <row r="57" spans="1:27" ht="13.5" customHeight="1" x14ac:dyDescent="0.3">
      <c r="A57" s="39">
        <v>34</v>
      </c>
      <c r="B57" s="33"/>
      <c r="C57" s="33"/>
      <c r="D57" s="33"/>
      <c r="E57" s="34"/>
      <c r="F57" s="33"/>
      <c r="G57" s="32" t="str">
        <f t="shared" si="0"/>
        <v/>
      </c>
      <c r="H57" s="35" t="str">
        <f t="array" ref="H57">IF(
  ISBLANK(C57),
  "",
  IF(
    ISBLANK(D57),
    (
      (
        G57
        + (LEN(C57)-LEN(SUBSTITUTE(UPPER(C57),"R","")))
        + (LEN(C57)-LEN(SUBSTITUTE(UPPER(C57),"Y","")))
        + (LEN(C57)-LEN(SUBSTITUTE(UPPER(C57),"M","")))
        + (LEN(C57)-LEN(SUBSTITUTE(UPPER(C57),"K","")))
        + (LEN(C57)-LEN(SUBSTITUTE(UPPER(C57),"S","")))
        + (LEN(C57)-LEN(SUBSTITUTE(UPPER(C57),"W","")))
        + 2*(LEN(C57)-LEN(SUBSTITUTE(UPPER(C57),"B","")))
        + 2*(LEN(C57)-LEN(SUBSTITUTE(UPPER(C57),"D","")))
        + 2*(LEN(C57)-LEN(SUBSTITUTE(UPPER(C57),"H","")))
        + 2*(LEN(C57)-LEN(SUBSTITUTE(UPPER(C57),"V","")))
        + 3*(LEN(C57)-LEN(SUBSTITUTE(UPPER(C57),"N","")))
      )
      *
      INDEX(PrimerPrices!$C$2:$C$500,
        MATCH(TRIM(E57) &amp; "|" &amp; TRIM(F57),
        PrimerPrices!$D$2:$D$500, 0)
      )
    ),
    INDEX(ProbePrices!$D$2:$D$500,
      MATCH(TRIM(D57) &amp; "|" &amp; TRIM(E57) &amp; "|" &amp; TRIM(F57),
      ProbePrices!$E$2:$E$500, 0)
    )
  )
  + (LEN(C57)-LEN(SUBSTITUTE(C57,"+",""))) * 10
  + (LEN(UPPER(C57))-LEN(SUBSTITUTE(UPPER(C57),"I",""))) * 10
  + (LEN(C57)-LEN(SUBSTITUTE(C57,"*",""))) * 10
)</f>
        <v/>
      </c>
      <c r="I57" s="32" t="str">
        <f t="shared" si="1"/>
        <v/>
      </c>
      <c r="J57" s="32" t="str">
        <f t="shared" si="2"/>
        <v/>
      </c>
      <c r="K57" s="40"/>
      <c r="L57" s="4"/>
      <c r="M57" s="5"/>
      <c r="N57" s="5"/>
      <c r="O57" s="5"/>
      <c r="P57" s="5"/>
      <c r="Q57" s="5"/>
      <c r="R57" s="5"/>
      <c r="S57" s="5"/>
      <c r="T57" s="5"/>
      <c r="U57" s="37" t="str">
        <f t="shared" si="3"/>
        <v/>
      </c>
      <c r="V57" s="37" t="str">
        <f t="shared" si="4"/>
        <v/>
      </c>
      <c r="W57" s="37" t="str">
        <f t="shared" si="5"/>
        <v/>
      </c>
      <c r="X57" s="37" t="str">
        <f t="shared" si="6"/>
        <v/>
      </c>
      <c r="Y57" s="37" t="str">
        <f t="shared" si="7"/>
        <v/>
      </c>
      <c r="Z57" s="37" t="str">
        <f t="shared" si="8"/>
        <v/>
      </c>
      <c r="AA57" s="38"/>
    </row>
    <row r="58" spans="1:27" ht="13.5" customHeight="1" x14ac:dyDescent="0.3">
      <c r="A58" s="39">
        <v>35</v>
      </c>
      <c r="B58" s="33"/>
      <c r="C58" s="33"/>
      <c r="D58" s="33"/>
      <c r="E58" s="34"/>
      <c r="F58" s="33"/>
      <c r="G58" s="32" t="str">
        <f t="shared" si="0"/>
        <v/>
      </c>
      <c r="H58" s="35" t="str">
        <f t="array" ref="H58">IF(
  ISBLANK(C58),
  "",
  IF(
    ISBLANK(D58),
    (
      (
        G58
        + (LEN(C58)-LEN(SUBSTITUTE(UPPER(C58),"R","")))
        + (LEN(C58)-LEN(SUBSTITUTE(UPPER(C58),"Y","")))
        + (LEN(C58)-LEN(SUBSTITUTE(UPPER(C58),"M","")))
        + (LEN(C58)-LEN(SUBSTITUTE(UPPER(C58),"K","")))
        + (LEN(C58)-LEN(SUBSTITUTE(UPPER(C58),"S","")))
        + (LEN(C58)-LEN(SUBSTITUTE(UPPER(C58),"W","")))
        + 2*(LEN(C58)-LEN(SUBSTITUTE(UPPER(C58),"B","")))
        + 2*(LEN(C58)-LEN(SUBSTITUTE(UPPER(C58),"D","")))
        + 2*(LEN(C58)-LEN(SUBSTITUTE(UPPER(C58),"H","")))
        + 2*(LEN(C58)-LEN(SUBSTITUTE(UPPER(C58),"V","")))
        + 3*(LEN(C58)-LEN(SUBSTITUTE(UPPER(C58),"N","")))
      )
      *
      INDEX(PrimerPrices!$C$2:$C$500,
        MATCH(TRIM(E58) &amp; "|" &amp; TRIM(F58),
        PrimerPrices!$D$2:$D$500, 0)
      )
    ),
    INDEX(ProbePrices!$D$2:$D$500,
      MATCH(TRIM(D58) &amp; "|" &amp; TRIM(E58) &amp; "|" &amp; TRIM(F58),
      ProbePrices!$E$2:$E$500, 0)
    )
  )
  + (LEN(C58)-LEN(SUBSTITUTE(C58,"+",""))) * 10
  + (LEN(UPPER(C58))-LEN(SUBSTITUTE(UPPER(C58),"I",""))) * 10
  + (LEN(C58)-LEN(SUBSTITUTE(C58,"*",""))) * 10
)</f>
        <v/>
      </c>
      <c r="I58" s="32" t="str">
        <f t="shared" si="1"/>
        <v/>
      </c>
      <c r="J58" s="32" t="str">
        <f t="shared" si="2"/>
        <v/>
      </c>
      <c r="K58" s="40"/>
      <c r="L58" s="4"/>
      <c r="M58" s="5"/>
      <c r="N58" s="5"/>
      <c r="O58" s="5"/>
      <c r="P58" s="5"/>
      <c r="Q58" s="5"/>
      <c r="R58" s="5"/>
      <c r="S58" s="5"/>
      <c r="T58" s="5"/>
      <c r="U58" s="37" t="str">
        <f t="shared" si="3"/>
        <v/>
      </c>
      <c r="V58" s="37" t="str">
        <f t="shared" si="4"/>
        <v/>
      </c>
      <c r="W58" s="37" t="str">
        <f t="shared" si="5"/>
        <v/>
      </c>
      <c r="X58" s="37" t="str">
        <f t="shared" si="6"/>
        <v/>
      </c>
      <c r="Y58" s="37" t="str">
        <f t="shared" si="7"/>
        <v/>
      </c>
      <c r="Z58" s="37" t="str">
        <f t="shared" si="8"/>
        <v/>
      </c>
      <c r="AA58" s="38"/>
    </row>
    <row r="59" spans="1:27" ht="13.5" customHeight="1" x14ac:dyDescent="0.3">
      <c r="A59" s="39">
        <v>36</v>
      </c>
      <c r="B59" s="33"/>
      <c r="C59" s="33"/>
      <c r="D59" s="33"/>
      <c r="E59" s="34"/>
      <c r="F59" s="33"/>
      <c r="G59" s="32" t="str">
        <f t="shared" si="0"/>
        <v/>
      </c>
      <c r="H59" s="35" t="str">
        <f t="array" ref="H59">IF(
  ISBLANK(C59),
  "",
  IF(
    ISBLANK(D59),
    (
      (
        G59
        + (LEN(C59)-LEN(SUBSTITUTE(UPPER(C59),"R","")))
        + (LEN(C59)-LEN(SUBSTITUTE(UPPER(C59),"Y","")))
        + (LEN(C59)-LEN(SUBSTITUTE(UPPER(C59),"M","")))
        + (LEN(C59)-LEN(SUBSTITUTE(UPPER(C59),"K","")))
        + (LEN(C59)-LEN(SUBSTITUTE(UPPER(C59),"S","")))
        + (LEN(C59)-LEN(SUBSTITUTE(UPPER(C59),"W","")))
        + 2*(LEN(C59)-LEN(SUBSTITUTE(UPPER(C59),"B","")))
        + 2*(LEN(C59)-LEN(SUBSTITUTE(UPPER(C59),"D","")))
        + 2*(LEN(C59)-LEN(SUBSTITUTE(UPPER(C59),"H","")))
        + 2*(LEN(C59)-LEN(SUBSTITUTE(UPPER(C59),"V","")))
        + 3*(LEN(C59)-LEN(SUBSTITUTE(UPPER(C59),"N","")))
      )
      *
      INDEX(PrimerPrices!$C$2:$C$500,
        MATCH(TRIM(E59) &amp; "|" &amp; TRIM(F59),
        PrimerPrices!$D$2:$D$500, 0)
      )
    ),
    INDEX(ProbePrices!$D$2:$D$500,
      MATCH(TRIM(D59) &amp; "|" &amp; TRIM(E59) &amp; "|" &amp; TRIM(F59),
      ProbePrices!$E$2:$E$500, 0)
    )
  )
  + (LEN(C59)-LEN(SUBSTITUTE(C59,"+",""))) * 10
  + (LEN(UPPER(C59))-LEN(SUBSTITUTE(UPPER(C59),"I",""))) * 10
  + (LEN(C59)-LEN(SUBSTITUTE(C59,"*",""))) * 10
)</f>
        <v/>
      </c>
      <c r="I59" s="32" t="str">
        <f t="shared" si="1"/>
        <v/>
      </c>
      <c r="J59" s="32" t="str">
        <f t="shared" si="2"/>
        <v/>
      </c>
      <c r="K59" s="40"/>
      <c r="L59" s="4"/>
      <c r="M59" s="5"/>
      <c r="N59" s="5"/>
      <c r="O59" s="5"/>
      <c r="P59" s="5"/>
      <c r="Q59" s="5"/>
      <c r="R59" s="5"/>
      <c r="S59" s="5"/>
      <c r="T59" s="5"/>
      <c r="U59" s="37" t="str">
        <f t="shared" si="3"/>
        <v/>
      </c>
      <c r="V59" s="37" t="str">
        <f t="shared" si="4"/>
        <v/>
      </c>
      <c r="W59" s="37" t="str">
        <f t="shared" si="5"/>
        <v/>
      </c>
      <c r="X59" s="37" t="str">
        <f t="shared" si="6"/>
        <v/>
      </c>
      <c r="Y59" s="37" t="str">
        <f t="shared" si="7"/>
        <v/>
      </c>
      <c r="Z59" s="37" t="str">
        <f t="shared" si="8"/>
        <v/>
      </c>
      <c r="AA59" s="38"/>
    </row>
    <row r="60" spans="1:27" ht="13.5" customHeight="1" x14ac:dyDescent="0.3">
      <c r="A60" s="39">
        <v>37</v>
      </c>
      <c r="B60" s="33"/>
      <c r="C60" s="33"/>
      <c r="D60" s="33"/>
      <c r="E60" s="34"/>
      <c r="F60" s="33"/>
      <c r="G60" s="32" t="str">
        <f t="shared" si="0"/>
        <v/>
      </c>
      <c r="H60" s="35" t="str">
        <f t="array" ref="H60">IF(
  ISBLANK(C60),
  "",
  IF(
    ISBLANK(D60),
    (
      (
        G60
        + (LEN(C60)-LEN(SUBSTITUTE(UPPER(C60),"R","")))
        + (LEN(C60)-LEN(SUBSTITUTE(UPPER(C60),"Y","")))
        + (LEN(C60)-LEN(SUBSTITUTE(UPPER(C60),"M","")))
        + (LEN(C60)-LEN(SUBSTITUTE(UPPER(C60),"K","")))
        + (LEN(C60)-LEN(SUBSTITUTE(UPPER(C60),"S","")))
        + (LEN(C60)-LEN(SUBSTITUTE(UPPER(C60),"W","")))
        + 2*(LEN(C60)-LEN(SUBSTITUTE(UPPER(C60),"B","")))
        + 2*(LEN(C60)-LEN(SUBSTITUTE(UPPER(C60),"D","")))
        + 2*(LEN(C60)-LEN(SUBSTITUTE(UPPER(C60),"H","")))
        + 2*(LEN(C60)-LEN(SUBSTITUTE(UPPER(C60),"V","")))
        + 3*(LEN(C60)-LEN(SUBSTITUTE(UPPER(C60),"N","")))
      )
      *
      INDEX(PrimerPrices!$C$2:$C$500,
        MATCH(TRIM(E60) &amp; "|" &amp; TRIM(F60),
        PrimerPrices!$D$2:$D$500, 0)
      )
    ),
    INDEX(ProbePrices!$D$2:$D$500,
      MATCH(TRIM(D60) &amp; "|" &amp; TRIM(E60) &amp; "|" &amp; TRIM(F60),
      ProbePrices!$E$2:$E$500, 0)
    )
  )
  + (LEN(C60)-LEN(SUBSTITUTE(C60,"+",""))) * 10
  + (LEN(UPPER(C60))-LEN(SUBSTITUTE(UPPER(C60),"I",""))) * 10
  + (LEN(C60)-LEN(SUBSTITUTE(C60,"*",""))) * 10
)</f>
        <v/>
      </c>
      <c r="I60" s="32" t="str">
        <f t="shared" si="1"/>
        <v/>
      </c>
      <c r="J60" s="32" t="str">
        <f t="shared" si="2"/>
        <v/>
      </c>
      <c r="K60" s="40"/>
      <c r="L60" s="4"/>
      <c r="M60" s="5"/>
      <c r="N60" s="5"/>
      <c r="O60" s="5"/>
      <c r="P60" s="5"/>
      <c r="Q60" s="5"/>
      <c r="R60" s="5"/>
      <c r="S60" s="5"/>
      <c r="T60" s="5"/>
      <c r="U60" s="37" t="str">
        <f t="shared" si="3"/>
        <v/>
      </c>
      <c r="V60" s="37" t="str">
        <f t="shared" si="4"/>
        <v/>
      </c>
      <c r="W60" s="37" t="str">
        <f t="shared" si="5"/>
        <v/>
      </c>
      <c r="X60" s="37" t="str">
        <f t="shared" si="6"/>
        <v/>
      </c>
      <c r="Y60" s="37" t="str">
        <f t="shared" si="7"/>
        <v/>
      </c>
      <c r="Z60" s="37" t="str">
        <f t="shared" si="8"/>
        <v/>
      </c>
      <c r="AA60" s="38"/>
    </row>
    <row r="61" spans="1:27" ht="13.5" customHeight="1" x14ac:dyDescent="0.3">
      <c r="A61" s="39">
        <v>38</v>
      </c>
      <c r="B61" s="33"/>
      <c r="C61" s="33"/>
      <c r="D61" s="33"/>
      <c r="E61" s="34"/>
      <c r="F61" s="33"/>
      <c r="G61" s="32" t="str">
        <f t="shared" si="0"/>
        <v/>
      </c>
      <c r="H61" s="35" t="str">
        <f t="array" ref="H61">IF(
  ISBLANK(C61),
  "",
  IF(
    ISBLANK(D61),
    (
      (
        G61
        + (LEN(C61)-LEN(SUBSTITUTE(UPPER(C61),"R","")))
        + (LEN(C61)-LEN(SUBSTITUTE(UPPER(C61),"Y","")))
        + (LEN(C61)-LEN(SUBSTITUTE(UPPER(C61),"M","")))
        + (LEN(C61)-LEN(SUBSTITUTE(UPPER(C61),"K","")))
        + (LEN(C61)-LEN(SUBSTITUTE(UPPER(C61),"S","")))
        + (LEN(C61)-LEN(SUBSTITUTE(UPPER(C61),"W","")))
        + 2*(LEN(C61)-LEN(SUBSTITUTE(UPPER(C61),"B","")))
        + 2*(LEN(C61)-LEN(SUBSTITUTE(UPPER(C61),"D","")))
        + 2*(LEN(C61)-LEN(SUBSTITUTE(UPPER(C61),"H","")))
        + 2*(LEN(C61)-LEN(SUBSTITUTE(UPPER(C61),"V","")))
        + 3*(LEN(C61)-LEN(SUBSTITUTE(UPPER(C61),"N","")))
      )
      *
      INDEX(PrimerPrices!$C$2:$C$500,
        MATCH(TRIM(E61) &amp; "|" &amp; TRIM(F61),
        PrimerPrices!$D$2:$D$500, 0)
      )
    ),
    INDEX(ProbePrices!$D$2:$D$500,
      MATCH(TRIM(D61) &amp; "|" &amp; TRIM(E61) &amp; "|" &amp; TRIM(F61),
      ProbePrices!$E$2:$E$500, 0)
    )
  )
  + (LEN(C61)-LEN(SUBSTITUTE(C61,"+",""))) * 10
  + (LEN(UPPER(C61))-LEN(SUBSTITUTE(UPPER(C61),"I",""))) * 10
  + (LEN(C61)-LEN(SUBSTITUTE(C61,"*",""))) * 10
)</f>
        <v/>
      </c>
      <c r="I61" s="32" t="str">
        <f t="shared" si="1"/>
        <v/>
      </c>
      <c r="J61" s="32" t="str">
        <f t="shared" si="2"/>
        <v/>
      </c>
      <c r="K61" s="40"/>
      <c r="L61" s="4"/>
      <c r="M61" s="5"/>
      <c r="N61" s="5"/>
      <c r="O61" s="5"/>
      <c r="P61" s="5"/>
      <c r="Q61" s="5"/>
      <c r="R61" s="5"/>
      <c r="S61" s="5"/>
      <c r="T61" s="5"/>
      <c r="U61" s="37" t="str">
        <f t="shared" si="3"/>
        <v/>
      </c>
      <c r="V61" s="37" t="str">
        <f t="shared" si="4"/>
        <v/>
      </c>
      <c r="W61" s="37" t="str">
        <f t="shared" si="5"/>
        <v/>
      </c>
      <c r="X61" s="37" t="str">
        <f t="shared" si="6"/>
        <v/>
      </c>
      <c r="Y61" s="37" t="str">
        <f t="shared" si="7"/>
        <v/>
      </c>
      <c r="Z61" s="37" t="str">
        <f t="shared" si="8"/>
        <v/>
      </c>
      <c r="AA61" s="38"/>
    </row>
    <row r="62" spans="1:27" ht="13.5" customHeight="1" x14ac:dyDescent="0.3">
      <c r="A62" s="39">
        <v>39</v>
      </c>
      <c r="B62" s="33"/>
      <c r="C62" s="33"/>
      <c r="D62" s="33"/>
      <c r="E62" s="34"/>
      <c r="F62" s="33"/>
      <c r="G62" s="32" t="str">
        <f t="shared" si="0"/>
        <v/>
      </c>
      <c r="H62" s="35" t="str">
        <f t="array" ref="H62">IF(
  ISBLANK(C62),
  "",
  IF(
    ISBLANK(D62),
    (
      (
        G62
        + (LEN(C62)-LEN(SUBSTITUTE(UPPER(C62),"R","")))
        + (LEN(C62)-LEN(SUBSTITUTE(UPPER(C62),"Y","")))
        + (LEN(C62)-LEN(SUBSTITUTE(UPPER(C62),"M","")))
        + (LEN(C62)-LEN(SUBSTITUTE(UPPER(C62),"K","")))
        + (LEN(C62)-LEN(SUBSTITUTE(UPPER(C62),"S","")))
        + (LEN(C62)-LEN(SUBSTITUTE(UPPER(C62),"W","")))
        + 2*(LEN(C62)-LEN(SUBSTITUTE(UPPER(C62),"B","")))
        + 2*(LEN(C62)-LEN(SUBSTITUTE(UPPER(C62),"D","")))
        + 2*(LEN(C62)-LEN(SUBSTITUTE(UPPER(C62),"H","")))
        + 2*(LEN(C62)-LEN(SUBSTITUTE(UPPER(C62),"V","")))
        + 3*(LEN(C62)-LEN(SUBSTITUTE(UPPER(C62),"N","")))
      )
      *
      INDEX(PrimerPrices!$C$2:$C$500,
        MATCH(TRIM(E62) &amp; "|" &amp; TRIM(F62),
        PrimerPrices!$D$2:$D$500, 0)
      )
    ),
    INDEX(ProbePrices!$D$2:$D$500,
      MATCH(TRIM(D62) &amp; "|" &amp; TRIM(E62) &amp; "|" &amp; TRIM(F62),
      ProbePrices!$E$2:$E$500, 0)
    )
  )
  + (LEN(C62)-LEN(SUBSTITUTE(C62,"+",""))) * 10
  + (LEN(UPPER(C62))-LEN(SUBSTITUTE(UPPER(C62),"I",""))) * 10
  + (LEN(C62)-LEN(SUBSTITUTE(C62,"*",""))) * 10
)</f>
        <v/>
      </c>
      <c r="I62" s="32" t="str">
        <f t="shared" si="1"/>
        <v/>
      </c>
      <c r="J62" s="32" t="str">
        <f t="shared" si="2"/>
        <v/>
      </c>
      <c r="K62" s="40"/>
      <c r="L62" s="4"/>
      <c r="M62" s="5"/>
      <c r="N62" s="5"/>
      <c r="O62" s="5"/>
      <c r="P62" s="5"/>
      <c r="Q62" s="5"/>
      <c r="R62" s="5"/>
      <c r="S62" s="5"/>
      <c r="T62" s="5"/>
      <c r="U62" s="37" t="str">
        <f t="shared" si="3"/>
        <v/>
      </c>
      <c r="V62" s="37" t="str">
        <f t="shared" si="4"/>
        <v/>
      </c>
      <c r="W62" s="37" t="str">
        <f t="shared" si="5"/>
        <v/>
      </c>
      <c r="X62" s="37" t="str">
        <f t="shared" si="6"/>
        <v/>
      </c>
      <c r="Y62" s="37" t="str">
        <f t="shared" si="7"/>
        <v/>
      </c>
      <c r="Z62" s="37" t="str">
        <f t="shared" si="8"/>
        <v/>
      </c>
      <c r="AA62" s="38"/>
    </row>
    <row r="63" spans="1:27" ht="13.5" customHeight="1" x14ac:dyDescent="0.3">
      <c r="A63" s="39">
        <v>40</v>
      </c>
      <c r="B63" s="33"/>
      <c r="C63" s="33"/>
      <c r="D63" s="33"/>
      <c r="E63" s="34"/>
      <c r="F63" s="33"/>
      <c r="G63" s="32" t="str">
        <f t="shared" si="0"/>
        <v/>
      </c>
      <c r="H63" s="35" t="str">
        <f t="array" ref="H63">IF(
  ISBLANK(C63),
  "",
  IF(
    ISBLANK(D63),
    (
      (
        G63
        + (LEN(C63)-LEN(SUBSTITUTE(UPPER(C63),"R","")))
        + (LEN(C63)-LEN(SUBSTITUTE(UPPER(C63),"Y","")))
        + (LEN(C63)-LEN(SUBSTITUTE(UPPER(C63),"M","")))
        + (LEN(C63)-LEN(SUBSTITUTE(UPPER(C63),"K","")))
        + (LEN(C63)-LEN(SUBSTITUTE(UPPER(C63),"S","")))
        + (LEN(C63)-LEN(SUBSTITUTE(UPPER(C63),"W","")))
        + 2*(LEN(C63)-LEN(SUBSTITUTE(UPPER(C63),"B","")))
        + 2*(LEN(C63)-LEN(SUBSTITUTE(UPPER(C63),"D","")))
        + 2*(LEN(C63)-LEN(SUBSTITUTE(UPPER(C63),"H","")))
        + 2*(LEN(C63)-LEN(SUBSTITUTE(UPPER(C63),"V","")))
        + 3*(LEN(C63)-LEN(SUBSTITUTE(UPPER(C63),"N","")))
      )
      *
      INDEX(PrimerPrices!$C$2:$C$500,
        MATCH(TRIM(E63) &amp; "|" &amp; TRIM(F63),
        PrimerPrices!$D$2:$D$500, 0)
      )
    ),
    INDEX(ProbePrices!$D$2:$D$500,
      MATCH(TRIM(D63) &amp; "|" &amp; TRIM(E63) &amp; "|" &amp; TRIM(F63),
      ProbePrices!$E$2:$E$500, 0)
    )
  )
  + (LEN(C63)-LEN(SUBSTITUTE(C63,"+",""))) * 10
  + (LEN(UPPER(C63))-LEN(SUBSTITUTE(UPPER(C63),"I",""))) * 10
  + (LEN(C63)-LEN(SUBSTITUTE(C63,"*",""))) * 10
)</f>
        <v/>
      </c>
      <c r="I63" s="32" t="str">
        <f t="shared" si="1"/>
        <v/>
      </c>
      <c r="J63" s="32" t="str">
        <f t="shared" si="2"/>
        <v/>
      </c>
      <c r="K63" s="40"/>
      <c r="L63" s="4"/>
      <c r="M63" s="5"/>
      <c r="N63" s="5"/>
      <c r="O63" s="5"/>
      <c r="P63" s="5"/>
      <c r="Q63" s="5"/>
      <c r="R63" s="5"/>
      <c r="S63" s="5"/>
      <c r="T63" s="5"/>
      <c r="U63" s="37" t="str">
        <f t="shared" si="3"/>
        <v/>
      </c>
      <c r="V63" s="37" t="str">
        <f t="shared" si="4"/>
        <v/>
      </c>
      <c r="W63" s="37" t="str">
        <f t="shared" si="5"/>
        <v/>
      </c>
      <c r="X63" s="37" t="str">
        <f t="shared" si="6"/>
        <v/>
      </c>
      <c r="Y63" s="37" t="str">
        <f t="shared" si="7"/>
        <v/>
      </c>
      <c r="Z63" s="37" t="str">
        <f t="shared" si="8"/>
        <v/>
      </c>
      <c r="AA63" s="38"/>
    </row>
    <row r="64" spans="1:27" ht="13.5" customHeight="1" x14ac:dyDescent="0.3">
      <c r="A64" s="39">
        <v>41</v>
      </c>
      <c r="B64" s="33"/>
      <c r="C64" s="33"/>
      <c r="D64" s="33"/>
      <c r="E64" s="34"/>
      <c r="F64" s="33"/>
      <c r="G64" s="32" t="str">
        <f t="shared" si="0"/>
        <v/>
      </c>
      <c r="H64" s="35" t="str">
        <f t="array" ref="H64">IF(
  ISBLANK(C64),
  "",
  IF(
    ISBLANK(D64),
    (
      (
        G64
        + (LEN(C64)-LEN(SUBSTITUTE(UPPER(C64),"R","")))
        + (LEN(C64)-LEN(SUBSTITUTE(UPPER(C64),"Y","")))
        + (LEN(C64)-LEN(SUBSTITUTE(UPPER(C64),"M","")))
        + (LEN(C64)-LEN(SUBSTITUTE(UPPER(C64),"K","")))
        + (LEN(C64)-LEN(SUBSTITUTE(UPPER(C64),"S","")))
        + (LEN(C64)-LEN(SUBSTITUTE(UPPER(C64),"W","")))
        + 2*(LEN(C64)-LEN(SUBSTITUTE(UPPER(C64),"B","")))
        + 2*(LEN(C64)-LEN(SUBSTITUTE(UPPER(C64),"D","")))
        + 2*(LEN(C64)-LEN(SUBSTITUTE(UPPER(C64),"H","")))
        + 2*(LEN(C64)-LEN(SUBSTITUTE(UPPER(C64),"V","")))
        + 3*(LEN(C64)-LEN(SUBSTITUTE(UPPER(C64),"N","")))
      )
      *
      INDEX(PrimerPrices!$C$2:$C$500,
        MATCH(TRIM(E64) &amp; "|" &amp; TRIM(F64),
        PrimerPrices!$D$2:$D$500, 0)
      )
    ),
    INDEX(ProbePrices!$D$2:$D$500,
      MATCH(TRIM(D64) &amp; "|" &amp; TRIM(E64) &amp; "|" &amp; TRIM(F64),
      ProbePrices!$E$2:$E$500, 0)
    )
  )
  + (LEN(C64)-LEN(SUBSTITUTE(C64,"+",""))) * 10
  + (LEN(UPPER(C64))-LEN(SUBSTITUTE(UPPER(C64),"I",""))) * 10
  + (LEN(C64)-LEN(SUBSTITUTE(C64,"*",""))) * 10
)</f>
        <v/>
      </c>
      <c r="I64" s="32" t="str">
        <f t="shared" si="1"/>
        <v/>
      </c>
      <c r="J64" s="32" t="str">
        <f t="shared" si="2"/>
        <v/>
      </c>
      <c r="K64" s="40"/>
      <c r="L64" s="4"/>
      <c r="M64" s="5"/>
      <c r="N64" s="5"/>
      <c r="O64" s="5"/>
      <c r="P64" s="5"/>
      <c r="Q64" s="5"/>
      <c r="R64" s="5"/>
      <c r="S64" s="5"/>
      <c r="T64" s="5"/>
      <c r="U64" s="37" t="str">
        <f t="shared" si="3"/>
        <v/>
      </c>
      <c r="V64" s="37" t="str">
        <f t="shared" si="4"/>
        <v/>
      </c>
      <c r="W64" s="37" t="str">
        <f t="shared" si="5"/>
        <v/>
      </c>
      <c r="X64" s="37" t="str">
        <f t="shared" si="6"/>
        <v/>
      </c>
      <c r="Y64" s="37" t="str">
        <f t="shared" si="7"/>
        <v/>
      </c>
      <c r="Z64" s="37" t="str">
        <f t="shared" si="8"/>
        <v/>
      </c>
      <c r="AA64" s="38"/>
    </row>
    <row r="65" spans="1:27" ht="13.5" customHeight="1" x14ac:dyDescent="0.3">
      <c r="A65" s="39">
        <v>42</v>
      </c>
      <c r="B65" s="33"/>
      <c r="C65" s="33"/>
      <c r="D65" s="33"/>
      <c r="E65" s="34"/>
      <c r="F65" s="33"/>
      <c r="G65" s="32" t="str">
        <f t="shared" si="0"/>
        <v/>
      </c>
      <c r="H65" s="35" t="str">
        <f t="array" ref="H65">IF(
  ISBLANK(C65),
  "",
  IF(
    ISBLANK(D65),
    (
      (
        G65
        + (LEN(C65)-LEN(SUBSTITUTE(UPPER(C65),"R","")))
        + (LEN(C65)-LEN(SUBSTITUTE(UPPER(C65),"Y","")))
        + (LEN(C65)-LEN(SUBSTITUTE(UPPER(C65),"M","")))
        + (LEN(C65)-LEN(SUBSTITUTE(UPPER(C65),"K","")))
        + (LEN(C65)-LEN(SUBSTITUTE(UPPER(C65),"S","")))
        + (LEN(C65)-LEN(SUBSTITUTE(UPPER(C65),"W","")))
        + 2*(LEN(C65)-LEN(SUBSTITUTE(UPPER(C65),"B","")))
        + 2*(LEN(C65)-LEN(SUBSTITUTE(UPPER(C65),"D","")))
        + 2*(LEN(C65)-LEN(SUBSTITUTE(UPPER(C65),"H","")))
        + 2*(LEN(C65)-LEN(SUBSTITUTE(UPPER(C65),"V","")))
        + 3*(LEN(C65)-LEN(SUBSTITUTE(UPPER(C65),"N","")))
      )
      *
      INDEX(PrimerPrices!$C$2:$C$500,
        MATCH(TRIM(E65) &amp; "|" &amp; TRIM(F65),
        PrimerPrices!$D$2:$D$500, 0)
      )
    ),
    INDEX(ProbePrices!$D$2:$D$500,
      MATCH(TRIM(D65) &amp; "|" &amp; TRIM(E65) &amp; "|" &amp; TRIM(F65),
      ProbePrices!$E$2:$E$500, 0)
    )
  )
  + (LEN(C65)-LEN(SUBSTITUTE(C65,"+",""))) * 10
  + (LEN(UPPER(C65))-LEN(SUBSTITUTE(UPPER(C65),"I",""))) * 10
  + (LEN(C65)-LEN(SUBSTITUTE(C65,"*",""))) * 10
)</f>
        <v/>
      </c>
      <c r="I65" s="32" t="str">
        <f t="shared" si="1"/>
        <v/>
      </c>
      <c r="J65" s="32" t="str">
        <f t="shared" si="2"/>
        <v/>
      </c>
      <c r="K65" s="40"/>
      <c r="L65" s="4"/>
      <c r="M65" s="5"/>
      <c r="N65" s="5"/>
      <c r="O65" s="5"/>
      <c r="P65" s="5"/>
      <c r="Q65" s="5"/>
      <c r="R65" s="5"/>
      <c r="S65" s="5"/>
      <c r="T65" s="5"/>
      <c r="U65" s="37" t="str">
        <f t="shared" si="3"/>
        <v/>
      </c>
      <c r="V65" s="37" t="str">
        <f t="shared" si="4"/>
        <v/>
      </c>
      <c r="W65" s="37" t="str">
        <f t="shared" si="5"/>
        <v/>
      </c>
      <c r="X65" s="37" t="str">
        <f t="shared" si="6"/>
        <v/>
      </c>
      <c r="Y65" s="37" t="str">
        <f t="shared" si="7"/>
        <v/>
      </c>
      <c r="Z65" s="37" t="str">
        <f t="shared" si="8"/>
        <v/>
      </c>
      <c r="AA65" s="38"/>
    </row>
    <row r="66" spans="1:27" ht="13.5" customHeight="1" x14ac:dyDescent="0.3">
      <c r="A66" s="39">
        <v>43</v>
      </c>
      <c r="B66" s="33"/>
      <c r="C66" s="33"/>
      <c r="D66" s="33"/>
      <c r="E66" s="34"/>
      <c r="F66" s="33"/>
      <c r="G66" s="32" t="str">
        <f t="shared" si="0"/>
        <v/>
      </c>
      <c r="H66" s="35" t="str">
        <f t="array" ref="H66">IF(
  ISBLANK(C66),
  "",
  IF(
    ISBLANK(D66),
    (
      (
        G66
        + (LEN(C66)-LEN(SUBSTITUTE(UPPER(C66),"R","")))
        + (LEN(C66)-LEN(SUBSTITUTE(UPPER(C66),"Y","")))
        + (LEN(C66)-LEN(SUBSTITUTE(UPPER(C66),"M","")))
        + (LEN(C66)-LEN(SUBSTITUTE(UPPER(C66),"K","")))
        + (LEN(C66)-LEN(SUBSTITUTE(UPPER(C66),"S","")))
        + (LEN(C66)-LEN(SUBSTITUTE(UPPER(C66),"W","")))
        + 2*(LEN(C66)-LEN(SUBSTITUTE(UPPER(C66),"B","")))
        + 2*(LEN(C66)-LEN(SUBSTITUTE(UPPER(C66),"D","")))
        + 2*(LEN(C66)-LEN(SUBSTITUTE(UPPER(C66),"H","")))
        + 2*(LEN(C66)-LEN(SUBSTITUTE(UPPER(C66),"V","")))
        + 3*(LEN(C66)-LEN(SUBSTITUTE(UPPER(C66),"N","")))
      )
      *
      INDEX(PrimerPrices!$C$2:$C$500,
        MATCH(TRIM(E66) &amp; "|" &amp; TRIM(F66),
        PrimerPrices!$D$2:$D$500, 0)
      )
    ),
    INDEX(ProbePrices!$D$2:$D$500,
      MATCH(TRIM(D66) &amp; "|" &amp; TRIM(E66) &amp; "|" &amp; TRIM(F66),
      ProbePrices!$E$2:$E$500, 0)
    )
  )
  + (LEN(C66)-LEN(SUBSTITUTE(C66,"+",""))) * 10
  + (LEN(UPPER(C66))-LEN(SUBSTITUTE(UPPER(C66),"I",""))) * 10
  + (LEN(C66)-LEN(SUBSTITUTE(C66,"*",""))) * 10
)</f>
        <v/>
      </c>
      <c r="I66" s="32" t="str">
        <f t="shared" si="1"/>
        <v/>
      </c>
      <c r="J66" s="32" t="str">
        <f t="shared" si="2"/>
        <v/>
      </c>
      <c r="K66" s="40"/>
      <c r="L66" s="4"/>
      <c r="M66" s="5"/>
      <c r="N66" s="5"/>
      <c r="O66" s="5"/>
      <c r="P66" s="5"/>
      <c r="Q66" s="5"/>
      <c r="R66" s="5"/>
      <c r="S66" s="5"/>
      <c r="T66" s="5"/>
      <c r="U66" s="37" t="str">
        <f t="shared" si="3"/>
        <v/>
      </c>
      <c r="V66" s="37" t="str">
        <f t="shared" si="4"/>
        <v/>
      </c>
      <c r="W66" s="37" t="str">
        <f t="shared" si="5"/>
        <v/>
      </c>
      <c r="X66" s="37" t="str">
        <f t="shared" si="6"/>
        <v/>
      </c>
      <c r="Y66" s="37" t="str">
        <f t="shared" si="7"/>
        <v/>
      </c>
      <c r="Z66" s="37" t="str">
        <f t="shared" si="8"/>
        <v/>
      </c>
      <c r="AA66" s="38"/>
    </row>
    <row r="67" spans="1:27" ht="13.5" customHeight="1" x14ac:dyDescent="0.3">
      <c r="A67" s="39">
        <v>44</v>
      </c>
      <c r="B67" s="33"/>
      <c r="C67" s="33"/>
      <c r="D67" s="33"/>
      <c r="E67" s="34"/>
      <c r="F67" s="33"/>
      <c r="G67" s="32" t="str">
        <f t="shared" si="0"/>
        <v/>
      </c>
      <c r="H67" s="35" t="str">
        <f t="array" ref="H67">IF(
  ISBLANK(C67),
  "",
  IF(
    ISBLANK(D67),
    (
      (
        G67
        + (LEN(C67)-LEN(SUBSTITUTE(UPPER(C67),"R","")))
        + (LEN(C67)-LEN(SUBSTITUTE(UPPER(C67),"Y","")))
        + (LEN(C67)-LEN(SUBSTITUTE(UPPER(C67),"M","")))
        + (LEN(C67)-LEN(SUBSTITUTE(UPPER(C67),"K","")))
        + (LEN(C67)-LEN(SUBSTITUTE(UPPER(C67),"S","")))
        + (LEN(C67)-LEN(SUBSTITUTE(UPPER(C67),"W","")))
        + 2*(LEN(C67)-LEN(SUBSTITUTE(UPPER(C67),"B","")))
        + 2*(LEN(C67)-LEN(SUBSTITUTE(UPPER(C67),"D","")))
        + 2*(LEN(C67)-LEN(SUBSTITUTE(UPPER(C67),"H","")))
        + 2*(LEN(C67)-LEN(SUBSTITUTE(UPPER(C67),"V","")))
        + 3*(LEN(C67)-LEN(SUBSTITUTE(UPPER(C67),"N","")))
      )
      *
      INDEX(PrimerPrices!$C$2:$C$500,
        MATCH(TRIM(E67) &amp; "|" &amp; TRIM(F67),
        PrimerPrices!$D$2:$D$500, 0)
      )
    ),
    INDEX(ProbePrices!$D$2:$D$500,
      MATCH(TRIM(D67) &amp; "|" &amp; TRIM(E67) &amp; "|" &amp; TRIM(F67),
      ProbePrices!$E$2:$E$500, 0)
    )
  )
  + (LEN(C67)-LEN(SUBSTITUTE(C67,"+",""))) * 10
  + (LEN(UPPER(C67))-LEN(SUBSTITUTE(UPPER(C67),"I",""))) * 10
  + (LEN(C67)-LEN(SUBSTITUTE(C67,"*",""))) * 10
)</f>
        <v/>
      </c>
      <c r="I67" s="32" t="str">
        <f t="shared" si="1"/>
        <v/>
      </c>
      <c r="J67" s="32" t="str">
        <f t="shared" si="2"/>
        <v/>
      </c>
      <c r="K67" s="40"/>
      <c r="L67" s="4"/>
      <c r="M67" s="5"/>
      <c r="N67" s="5"/>
      <c r="O67" s="5"/>
      <c r="P67" s="5"/>
      <c r="Q67" s="5"/>
      <c r="R67" s="5"/>
      <c r="S67" s="5"/>
      <c r="T67" s="5"/>
      <c r="U67" s="37" t="str">
        <f t="shared" si="3"/>
        <v/>
      </c>
      <c r="V67" s="37" t="str">
        <f t="shared" si="4"/>
        <v/>
      </c>
      <c r="W67" s="37" t="str">
        <f t="shared" si="5"/>
        <v/>
      </c>
      <c r="X67" s="37" t="str">
        <f t="shared" si="6"/>
        <v/>
      </c>
      <c r="Y67" s="37" t="str">
        <f t="shared" si="7"/>
        <v/>
      </c>
      <c r="Z67" s="37" t="str">
        <f t="shared" si="8"/>
        <v/>
      </c>
      <c r="AA67" s="38"/>
    </row>
    <row r="68" spans="1:27" ht="13.5" customHeight="1" x14ac:dyDescent="0.3">
      <c r="A68" s="39">
        <v>45</v>
      </c>
      <c r="B68" s="33"/>
      <c r="C68" s="33"/>
      <c r="D68" s="33"/>
      <c r="E68" s="34"/>
      <c r="F68" s="33"/>
      <c r="G68" s="32" t="str">
        <f t="shared" si="0"/>
        <v/>
      </c>
      <c r="H68" s="35" t="str">
        <f t="array" ref="H68">IF(
  ISBLANK(C68),
  "",
  IF(
    ISBLANK(D68),
    (
      (
        G68
        + (LEN(C68)-LEN(SUBSTITUTE(UPPER(C68),"R","")))
        + (LEN(C68)-LEN(SUBSTITUTE(UPPER(C68),"Y","")))
        + (LEN(C68)-LEN(SUBSTITUTE(UPPER(C68),"M","")))
        + (LEN(C68)-LEN(SUBSTITUTE(UPPER(C68),"K","")))
        + (LEN(C68)-LEN(SUBSTITUTE(UPPER(C68),"S","")))
        + (LEN(C68)-LEN(SUBSTITUTE(UPPER(C68),"W","")))
        + 2*(LEN(C68)-LEN(SUBSTITUTE(UPPER(C68),"B","")))
        + 2*(LEN(C68)-LEN(SUBSTITUTE(UPPER(C68),"D","")))
        + 2*(LEN(C68)-LEN(SUBSTITUTE(UPPER(C68),"H","")))
        + 2*(LEN(C68)-LEN(SUBSTITUTE(UPPER(C68),"V","")))
        + 3*(LEN(C68)-LEN(SUBSTITUTE(UPPER(C68),"N","")))
      )
      *
      INDEX(PrimerPrices!$C$2:$C$500,
        MATCH(TRIM(E68) &amp; "|" &amp; TRIM(F68),
        PrimerPrices!$D$2:$D$500, 0)
      )
    ),
    INDEX(ProbePrices!$D$2:$D$500,
      MATCH(TRIM(D68) &amp; "|" &amp; TRIM(E68) &amp; "|" &amp; TRIM(F68),
      ProbePrices!$E$2:$E$500, 0)
    )
  )
  + (LEN(C68)-LEN(SUBSTITUTE(C68,"+",""))) * 10
  + (LEN(UPPER(C68))-LEN(SUBSTITUTE(UPPER(C68),"I",""))) * 10
  + (LEN(C68)-LEN(SUBSTITUTE(C68,"*",""))) * 10
)</f>
        <v/>
      </c>
      <c r="I68" s="32" t="str">
        <f t="shared" si="1"/>
        <v/>
      </c>
      <c r="J68" s="32" t="str">
        <f t="shared" si="2"/>
        <v/>
      </c>
      <c r="K68" s="40"/>
      <c r="L68" s="4"/>
      <c r="M68" s="5"/>
      <c r="N68" s="5"/>
      <c r="O68" s="5"/>
      <c r="P68" s="5"/>
      <c r="Q68" s="5"/>
      <c r="R68" s="5"/>
      <c r="S68" s="5"/>
      <c r="T68" s="5"/>
      <c r="U68" s="37" t="str">
        <f t="shared" si="3"/>
        <v/>
      </c>
      <c r="V68" s="37" t="str">
        <f t="shared" si="4"/>
        <v/>
      </c>
      <c r="W68" s="37" t="str">
        <f t="shared" si="5"/>
        <v/>
      </c>
      <c r="X68" s="37" t="str">
        <f t="shared" si="6"/>
        <v/>
      </c>
      <c r="Y68" s="37" t="str">
        <f t="shared" si="7"/>
        <v/>
      </c>
      <c r="Z68" s="37" t="str">
        <f t="shared" si="8"/>
        <v/>
      </c>
      <c r="AA68" s="38"/>
    </row>
    <row r="69" spans="1:27" ht="13.5" customHeight="1" x14ac:dyDescent="0.3">
      <c r="A69" s="39">
        <v>46</v>
      </c>
      <c r="B69" s="33"/>
      <c r="C69" s="33"/>
      <c r="D69" s="33"/>
      <c r="E69" s="34"/>
      <c r="F69" s="33"/>
      <c r="G69" s="32" t="str">
        <f t="shared" si="0"/>
        <v/>
      </c>
      <c r="H69" s="35" t="str">
        <f t="array" ref="H69">IF(
  ISBLANK(C69),
  "",
  IF(
    ISBLANK(D69),
    (
      (
        G69
        + (LEN(C69)-LEN(SUBSTITUTE(UPPER(C69),"R","")))
        + (LEN(C69)-LEN(SUBSTITUTE(UPPER(C69),"Y","")))
        + (LEN(C69)-LEN(SUBSTITUTE(UPPER(C69),"M","")))
        + (LEN(C69)-LEN(SUBSTITUTE(UPPER(C69),"K","")))
        + (LEN(C69)-LEN(SUBSTITUTE(UPPER(C69),"S","")))
        + (LEN(C69)-LEN(SUBSTITUTE(UPPER(C69),"W","")))
        + 2*(LEN(C69)-LEN(SUBSTITUTE(UPPER(C69),"B","")))
        + 2*(LEN(C69)-LEN(SUBSTITUTE(UPPER(C69),"D","")))
        + 2*(LEN(C69)-LEN(SUBSTITUTE(UPPER(C69),"H","")))
        + 2*(LEN(C69)-LEN(SUBSTITUTE(UPPER(C69),"V","")))
        + 3*(LEN(C69)-LEN(SUBSTITUTE(UPPER(C69),"N","")))
      )
      *
      INDEX(PrimerPrices!$C$2:$C$500,
        MATCH(TRIM(E69) &amp; "|" &amp; TRIM(F69),
        PrimerPrices!$D$2:$D$500, 0)
      )
    ),
    INDEX(ProbePrices!$D$2:$D$500,
      MATCH(TRIM(D69) &amp; "|" &amp; TRIM(E69) &amp; "|" &amp; TRIM(F69),
      ProbePrices!$E$2:$E$500, 0)
    )
  )
  + (LEN(C69)-LEN(SUBSTITUTE(C69,"+",""))) * 10
  + (LEN(UPPER(C69))-LEN(SUBSTITUTE(UPPER(C69),"I",""))) * 10
  + (LEN(C69)-LEN(SUBSTITUTE(C69,"*",""))) * 10
)</f>
        <v/>
      </c>
      <c r="I69" s="32" t="str">
        <f t="shared" si="1"/>
        <v/>
      </c>
      <c r="J69" s="32" t="str">
        <f t="shared" si="2"/>
        <v/>
      </c>
      <c r="K69" s="40"/>
      <c r="L69" s="4"/>
      <c r="M69" s="5"/>
      <c r="N69" s="5"/>
      <c r="O69" s="5"/>
      <c r="P69" s="5"/>
      <c r="Q69" s="5"/>
      <c r="R69" s="5"/>
      <c r="S69" s="5"/>
      <c r="T69" s="5"/>
      <c r="U69" s="37" t="str">
        <f t="shared" si="3"/>
        <v/>
      </c>
      <c r="V69" s="37" t="str">
        <f t="shared" si="4"/>
        <v/>
      </c>
      <c r="W69" s="37" t="str">
        <f t="shared" si="5"/>
        <v/>
      </c>
      <c r="X69" s="37" t="str">
        <f t="shared" si="6"/>
        <v/>
      </c>
      <c r="Y69" s="37" t="str">
        <f t="shared" si="7"/>
        <v/>
      </c>
      <c r="Z69" s="37" t="str">
        <f t="shared" si="8"/>
        <v/>
      </c>
      <c r="AA69" s="38"/>
    </row>
    <row r="70" spans="1:27" ht="13.5" customHeight="1" x14ac:dyDescent="0.3">
      <c r="A70" s="39">
        <v>47</v>
      </c>
      <c r="B70" s="33"/>
      <c r="C70" s="33"/>
      <c r="D70" s="33"/>
      <c r="E70" s="34"/>
      <c r="F70" s="33"/>
      <c r="G70" s="32" t="str">
        <f t="shared" si="0"/>
        <v/>
      </c>
      <c r="H70" s="35" t="str">
        <f t="array" ref="H70">IF(
  ISBLANK(C70),
  "",
  IF(
    ISBLANK(D70),
    (
      (
        G70
        + (LEN(C70)-LEN(SUBSTITUTE(UPPER(C70),"R","")))
        + (LEN(C70)-LEN(SUBSTITUTE(UPPER(C70),"Y","")))
        + (LEN(C70)-LEN(SUBSTITUTE(UPPER(C70),"M","")))
        + (LEN(C70)-LEN(SUBSTITUTE(UPPER(C70),"K","")))
        + (LEN(C70)-LEN(SUBSTITUTE(UPPER(C70),"S","")))
        + (LEN(C70)-LEN(SUBSTITUTE(UPPER(C70),"W","")))
        + 2*(LEN(C70)-LEN(SUBSTITUTE(UPPER(C70),"B","")))
        + 2*(LEN(C70)-LEN(SUBSTITUTE(UPPER(C70),"D","")))
        + 2*(LEN(C70)-LEN(SUBSTITUTE(UPPER(C70),"H","")))
        + 2*(LEN(C70)-LEN(SUBSTITUTE(UPPER(C70),"V","")))
        + 3*(LEN(C70)-LEN(SUBSTITUTE(UPPER(C70),"N","")))
      )
      *
      INDEX(PrimerPrices!$C$2:$C$500,
        MATCH(TRIM(E70) &amp; "|" &amp; TRIM(F70),
        PrimerPrices!$D$2:$D$500, 0)
      )
    ),
    INDEX(ProbePrices!$D$2:$D$500,
      MATCH(TRIM(D70) &amp; "|" &amp; TRIM(E70) &amp; "|" &amp; TRIM(F70),
      ProbePrices!$E$2:$E$500, 0)
    )
  )
  + (LEN(C70)-LEN(SUBSTITUTE(C70,"+",""))) * 10
  + (LEN(UPPER(C70))-LEN(SUBSTITUTE(UPPER(C70),"I",""))) * 10
  + (LEN(C70)-LEN(SUBSTITUTE(C70,"*",""))) * 10
)</f>
        <v/>
      </c>
      <c r="I70" s="32" t="str">
        <f t="shared" si="1"/>
        <v/>
      </c>
      <c r="J70" s="32" t="str">
        <f t="shared" si="2"/>
        <v/>
      </c>
      <c r="K70" s="40"/>
      <c r="L70" s="4"/>
      <c r="M70" s="5"/>
      <c r="N70" s="5"/>
      <c r="O70" s="5"/>
      <c r="P70" s="5"/>
      <c r="Q70" s="5"/>
      <c r="R70" s="5"/>
      <c r="S70" s="5"/>
      <c r="T70" s="5"/>
      <c r="U70" s="37" t="str">
        <f t="shared" si="3"/>
        <v/>
      </c>
      <c r="V70" s="37" t="str">
        <f t="shared" si="4"/>
        <v/>
      </c>
      <c r="W70" s="37" t="str">
        <f t="shared" si="5"/>
        <v/>
      </c>
      <c r="X70" s="37" t="str">
        <f t="shared" si="6"/>
        <v/>
      </c>
      <c r="Y70" s="37" t="str">
        <f t="shared" si="7"/>
        <v/>
      </c>
      <c r="Z70" s="37" t="str">
        <f t="shared" si="8"/>
        <v/>
      </c>
      <c r="AA70" s="38"/>
    </row>
    <row r="71" spans="1:27" ht="13.5" customHeight="1" x14ac:dyDescent="0.3">
      <c r="A71" s="39">
        <v>48</v>
      </c>
      <c r="B71" s="33"/>
      <c r="C71" s="33"/>
      <c r="D71" s="33"/>
      <c r="E71" s="34"/>
      <c r="F71" s="33"/>
      <c r="G71" s="32" t="str">
        <f t="shared" si="0"/>
        <v/>
      </c>
      <c r="H71" s="35" t="str">
        <f t="array" ref="H71">IF(
  ISBLANK(C71),
  "",
  IF(
    ISBLANK(D71),
    (
      (
        G71
        + (LEN(C71)-LEN(SUBSTITUTE(UPPER(C71),"R","")))
        + (LEN(C71)-LEN(SUBSTITUTE(UPPER(C71),"Y","")))
        + (LEN(C71)-LEN(SUBSTITUTE(UPPER(C71),"M","")))
        + (LEN(C71)-LEN(SUBSTITUTE(UPPER(C71),"K","")))
        + (LEN(C71)-LEN(SUBSTITUTE(UPPER(C71),"S","")))
        + (LEN(C71)-LEN(SUBSTITUTE(UPPER(C71),"W","")))
        + 2*(LEN(C71)-LEN(SUBSTITUTE(UPPER(C71),"B","")))
        + 2*(LEN(C71)-LEN(SUBSTITUTE(UPPER(C71),"D","")))
        + 2*(LEN(C71)-LEN(SUBSTITUTE(UPPER(C71),"H","")))
        + 2*(LEN(C71)-LEN(SUBSTITUTE(UPPER(C71),"V","")))
        + 3*(LEN(C71)-LEN(SUBSTITUTE(UPPER(C71),"N","")))
      )
      *
      INDEX(PrimerPrices!$C$2:$C$500,
        MATCH(TRIM(E71) &amp; "|" &amp; TRIM(F71),
        PrimerPrices!$D$2:$D$500, 0)
      )
    ),
    INDEX(ProbePrices!$D$2:$D$500,
      MATCH(TRIM(D71) &amp; "|" &amp; TRIM(E71) &amp; "|" &amp; TRIM(F71),
      ProbePrices!$E$2:$E$500, 0)
    )
  )
  + (LEN(C71)-LEN(SUBSTITUTE(C71,"+",""))) * 10
  + (LEN(UPPER(C71))-LEN(SUBSTITUTE(UPPER(C71),"I",""))) * 10
  + (LEN(C71)-LEN(SUBSTITUTE(C71,"*",""))) * 10
)</f>
        <v/>
      </c>
      <c r="I71" s="32" t="str">
        <f t="shared" si="1"/>
        <v/>
      </c>
      <c r="J71" s="32" t="str">
        <f t="shared" si="2"/>
        <v/>
      </c>
      <c r="K71" s="40"/>
      <c r="L71" s="4"/>
      <c r="M71" s="5"/>
      <c r="N71" s="5"/>
      <c r="O71" s="5"/>
      <c r="P71" s="5"/>
      <c r="Q71" s="5"/>
      <c r="R71" s="5"/>
      <c r="S71" s="5"/>
      <c r="T71" s="5"/>
      <c r="U71" s="37" t="str">
        <f t="shared" si="3"/>
        <v/>
      </c>
      <c r="V71" s="37" t="str">
        <f t="shared" si="4"/>
        <v/>
      </c>
      <c r="W71" s="37" t="str">
        <f t="shared" si="5"/>
        <v/>
      </c>
      <c r="X71" s="37" t="str">
        <f t="shared" si="6"/>
        <v/>
      </c>
      <c r="Y71" s="37" t="str">
        <f t="shared" si="7"/>
        <v/>
      </c>
      <c r="Z71" s="37" t="str">
        <f t="shared" si="8"/>
        <v/>
      </c>
      <c r="AA71" s="38"/>
    </row>
    <row r="72" spans="1:27" ht="13.5" customHeight="1" x14ac:dyDescent="0.3">
      <c r="A72" s="39">
        <v>49</v>
      </c>
      <c r="B72" s="33"/>
      <c r="C72" s="33"/>
      <c r="D72" s="33"/>
      <c r="E72" s="34"/>
      <c r="F72" s="33"/>
      <c r="G72" s="32" t="str">
        <f t="shared" si="0"/>
        <v/>
      </c>
      <c r="H72" s="35" t="str">
        <f t="array" ref="H72">IF(
  ISBLANK(C72),
  "",
  IF(
    ISBLANK(D72),
    (
      (
        G72
        + (LEN(C72)-LEN(SUBSTITUTE(UPPER(C72),"R","")))
        + (LEN(C72)-LEN(SUBSTITUTE(UPPER(C72),"Y","")))
        + (LEN(C72)-LEN(SUBSTITUTE(UPPER(C72),"M","")))
        + (LEN(C72)-LEN(SUBSTITUTE(UPPER(C72),"K","")))
        + (LEN(C72)-LEN(SUBSTITUTE(UPPER(C72),"S","")))
        + (LEN(C72)-LEN(SUBSTITUTE(UPPER(C72),"W","")))
        + 2*(LEN(C72)-LEN(SUBSTITUTE(UPPER(C72),"B","")))
        + 2*(LEN(C72)-LEN(SUBSTITUTE(UPPER(C72),"D","")))
        + 2*(LEN(C72)-LEN(SUBSTITUTE(UPPER(C72),"H","")))
        + 2*(LEN(C72)-LEN(SUBSTITUTE(UPPER(C72),"V","")))
        + 3*(LEN(C72)-LEN(SUBSTITUTE(UPPER(C72),"N","")))
      )
      *
      INDEX(PrimerPrices!$C$2:$C$500,
        MATCH(TRIM(E72) &amp; "|" &amp; TRIM(F72),
        PrimerPrices!$D$2:$D$500, 0)
      )
    ),
    INDEX(ProbePrices!$D$2:$D$500,
      MATCH(TRIM(D72) &amp; "|" &amp; TRIM(E72) &amp; "|" &amp; TRIM(F72),
      ProbePrices!$E$2:$E$500, 0)
    )
  )
  + (LEN(C72)-LEN(SUBSTITUTE(C72,"+",""))) * 10
  + (LEN(UPPER(C72))-LEN(SUBSTITUTE(UPPER(C72),"I",""))) * 10
  + (LEN(C72)-LEN(SUBSTITUTE(C72,"*",""))) * 10
)</f>
        <v/>
      </c>
      <c r="I72" s="32" t="str">
        <f t="shared" si="1"/>
        <v/>
      </c>
      <c r="J72" s="32" t="str">
        <f t="shared" si="2"/>
        <v/>
      </c>
      <c r="K72" s="40"/>
      <c r="L72" s="4"/>
      <c r="M72" s="5"/>
      <c r="N72" s="5"/>
      <c r="O72" s="5"/>
      <c r="P72" s="5"/>
      <c r="Q72" s="5"/>
      <c r="R72" s="5"/>
      <c r="S72" s="5"/>
      <c r="T72" s="5"/>
      <c r="U72" s="37" t="str">
        <f t="shared" si="3"/>
        <v/>
      </c>
      <c r="V72" s="37" t="str">
        <f t="shared" si="4"/>
        <v/>
      </c>
      <c r="W72" s="37" t="str">
        <f t="shared" si="5"/>
        <v/>
      </c>
      <c r="X72" s="37" t="str">
        <f t="shared" si="6"/>
        <v/>
      </c>
      <c r="Y72" s="37" t="str">
        <f t="shared" si="7"/>
        <v/>
      </c>
      <c r="Z72" s="37" t="str">
        <f t="shared" si="8"/>
        <v/>
      </c>
      <c r="AA72" s="38"/>
    </row>
    <row r="73" spans="1:27" ht="13.5" customHeight="1" x14ac:dyDescent="0.3">
      <c r="A73" s="39">
        <v>50</v>
      </c>
      <c r="B73" s="33"/>
      <c r="C73" s="33"/>
      <c r="D73" s="33"/>
      <c r="E73" s="34"/>
      <c r="F73" s="33"/>
      <c r="G73" s="32" t="str">
        <f t="shared" si="0"/>
        <v/>
      </c>
      <c r="H73" s="35" t="str">
        <f t="array" ref="H73">IF(
  ISBLANK(C73),
  "",
  IF(
    ISBLANK(D73),
    (
      (
        G73
        + (LEN(C73)-LEN(SUBSTITUTE(UPPER(C73),"R","")))
        + (LEN(C73)-LEN(SUBSTITUTE(UPPER(C73),"Y","")))
        + (LEN(C73)-LEN(SUBSTITUTE(UPPER(C73),"M","")))
        + (LEN(C73)-LEN(SUBSTITUTE(UPPER(C73),"K","")))
        + (LEN(C73)-LEN(SUBSTITUTE(UPPER(C73),"S","")))
        + (LEN(C73)-LEN(SUBSTITUTE(UPPER(C73),"W","")))
        + 2*(LEN(C73)-LEN(SUBSTITUTE(UPPER(C73),"B","")))
        + 2*(LEN(C73)-LEN(SUBSTITUTE(UPPER(C73),"D","")))
        + 2*(LEN(C73)-LEN(SUBSTITUTE(UPPER(C73),"H","")))
        + 2*(LEN(C73)-LEN(SUBSTITUTE(UPPER(C73),"V","")))
        + 3*(LEN(C73)-LEN(SUBSTITUTE(UPPER(C73),"N","")))
      )
      *
      INDEX(PrimerPrices!$C$2:$C$500,
        MATCH(TRIM(E73) &amp; "|" &amp; TRIM(F73),
        PrimerPrices!$D$2:$D$500, 0)
      )
    ),
    INDEX(ProbePrices!$D$2:$D$500,
      MATCH(TRIM(D73) &amp; "|" &amp; TRIM(E73) &amp; "|" &amp; TRIM(F73),
      ProbePrices!$E$2:$E$500, 0)
    )
  )
  + (LEN(C73)-LEN(SUBSTITUTE(C73,"+",""))) * 10
  + (LEN(UPPER(C73))-LEN(SUBSTITUTE(UPPER(C73),"I",""))) * 10
  + (LEN(C73)-LEN(SUBSTITUTE(C73,"*",""))) * 10
)</f>
        <v/>
      </c>
      <c r="I73" s="32" t="str">
        <f t="shared" si="1"/>
        <v/>
      </c>
      <c r="J73" s="32" t="str">
        <f t="shared" si="2"/>
        <v/>
      </c>
      <c r="K73" s="40"/>
      <c r="L73" s="4"/>
      <c r="M73" s="5"/>
      <c r="N73" s="5"/>
      <c r="O73" s="5"/>
      <c r="P73" s="5"/>
      <c r="Q73" s="5"/>
      <c r="R73" s="5"/>
      <c r="S73" s="5"/>
      <c r="T73" s="5"/>
      <c r="U73" s="37" t="str">
        <f t="shared" si="3"/>
        <v/>
      </c>
      <c r="V73" s="37" t="str">
        <f t="shared" si="4"/>
        <v/>
      </c>
      <c r="W73" s="37" t="str">
        <f t="shared" si="5"/>
        <v/>
      </c>
      <c r="X73" s="37" t="str">
        <f t="shared" si="6"/>
        <v/>
      </c>
      <c r="Y73" s="37" t="str">
        <f t="shared" si="7"/>
        <v/>
      </c>
      <c r="Z73" s="37" t="str">
        <f t="shared" si="8"/>
        <v/>
      </c>
      <c r="AA73" s="38"/>
    </row>
    <row r="74" spans="1:27" ht="13.5" customHeight="1" x14ac:dyDescent="0.3">
      <c r="A74" s="39">
        <v>51</v>
      </c>
      <c r="B74" s="33"/>
      <c r="C74" s="33"/>
      <c r="D74" s="33"/>
      <c r="E74" s="34"/>
      <c r="F74" s="33"/>
      <c r="G74" s="32" t="str">
        <f t="shared" si="0"/>
        <v/>
      </c>
      <c r="H74" s="35" t="str">
        <f t="array" ref="H74">IF(
  ISBLANK(C74),
  "",
  IF(
    ISBLANK(D74),
    (
      (
        G74
        + (LEN(C74)-LEN(SUBSTITUTE(UPPER(C74),"R","")))
        + (LEN(C74)-LEN(SUBSTITUTE(UPPER(C74),"Y","")))
        + (LEN(C74)-LEN(SUBSTITUTE(UPPER(C74),"M","")))
        + (LEN(C74)-LEN(SUBSTITUTE(UPPER(C74),"K","")))
        + (LEN(C74)-LEN(SUBSTITUTE(UPPER(C74),"S","")))
        + (LEN(C74)-LEN(SUBSTITUTE(UPPER(C74),"W","")))
        + 2*(LEN(C74)-LEN(SUBSTITUTE(UPPER(C74),"B","")))
        + 2*(LEN(C74)-LEN(SUBSTITUTE(UPPER(C74),"D","")))
        + 2*(LEN(C74)-LEN(SUBSTITUTE(UPPER(C74),"H","")))
        + 2*(LEN(C74)-LEN(SUBSTITUTE(UPPER(C74),"V","")))
        + 3*(LEN(C74)-LEN(SUBSTITUTE(UPPER(C74),"N","")))
      )
      *
      INDEX(PrimerPrices!$C$2:$C$500,
        MATCH(TRIM(E74) &amp; "|" &amp; TRIM(F74),
        PrimerPrices!$D$2:$D$500, 0)
      )
    ),
    INDEX(ProbePrices!$D$2:$D$500,
      MATCH(TRIM(D74) &amp; "|" &amp; TRIM(E74) &amp; "|" &amp; TRIM(F74),
      ProbePrices!$E$2:$E$500, 0)
    )
  )
  + (LEN(C74)-LEN(SUBSTITUTE(C74,"+",""))) * 10
  + (LEN(UPPER(C74))-LEN(SUBSTITUTE(UPPER(C74),"I",""))) * 10
  + (LEN(C74)-LEN(SUBSTITUTE(C74,"*",""))) * 10
)</f>
        <v/>
      </c>
      <c r="I74" s="32" t="str">
        <f t="shared" si="1"/>
        <v/>
      </c>
      <c r="J74" s="32" t="str">
        <f t="shared" si="2"/>
        <v/>
      </c>
      <c r="K74" s="40"/>
      <c r="L74" s="4"/>
      <c r="M74" s="5"/>
      <c r="N74" s="5"/>
      <c r="O74" s="5"/>
      <c r="P74" s="5"/>
      <c r="Q74" s="5"/>
      <c r="R74" s="5"/>
      <c r="S74" s="5"/>
      <c r="T74" s="5"/>
      <c r="U74" s="37" t="str">
        <f t="shared" si="3"/>
        <v/>
      </c>
      <c r="V74" s="37" t="str">
        <f t="shared" si="4"/>
        <v/>
      </c>
      <c r="W74" s="37" t="str">
        <f t="shared" si="5"/>
        <v/>
      </c>
      <c r="X74" s="37" t="str">
        <f t="shared" si="6"/>
        <v/>
      </c>
      <c r="Y74" s="37" t="str">
        <f t="shared" si="7"/>
        <v/>
      </c>
      <c r="Z74" s="37" t="str">
        <f t="shared" si="8"/>
        <v/>
      </c>
      <c r="AA74" s="38"/>
    </row>
    <row r="75" spans="1:27" ht="13.5" customHeight="1" x14ac:dyDescent="0.3">
      <c r="A75" s="39">
        <v>52</v>
      </c>
      <c r="B75" s="33"/>
      <c r="C75" s="33"/>
      <c r="D75" s="33"/>
      <c r="E75" s="34"/>
      <c r="F75" s="33"/>
      <c r="G75" s="32" t="str">
        <f t="shared" si="0"/>
        <v/>
      </c>
      <c r="H75" s="35" t="str">
        <f t="array" ref="H75">IF(
  ISBLANK(C75),
  "",
  IF(
    ISBLANK(D75),
    (
      (
        G75
        + (LEN(C75)-LEN(SUBSTITUTE(UPPER(C75),"R","")))
        + (LEN(C75)-LEN(SUBSTITUTE(UPPER(C75),"Y","")))
        + (LEN(C75)-LEN(SUBSTITUTE(UPPER(C75),"M","")))
        + (LEN(C75)-LEN(SUBSTITUTE(UPPER(C75),"K","")))
        + (LEN(C75)-LEN(SUBSTITUTE(UPPER(C75),"S","")))
        + (LEN(C75)-LEN(SUBSTITUTE(UPPER(C75),"W","")))
        + 2*(LEN(C75)-LEN(SUBSTITUTE(UPPER(C75),"B","")))
        + 2*(LEN(C75)-LEN(SUBSTITUTE(UPPER(C75),"D","")))
        + 2*(LEN(C75)-LEN(SUBSTITUTE(UPPER(C75),"H","")))
        + 2*(LEN(C75)-LEN(SUBSTITUTE(UPPER(C75),"V","")))
        + 3*(LEN(C75)-LEN(SUBSTITUTE(UPPER(C75),"N","")))
      )
      *
      INDEX(PrimerPrices!$C$2:$C$500,
        MATCH(TRIM(E75) &amp; "|" &amp; TRIM(F75),
        PrimerPrices!$D$2:$D$500, 0)
      )
    ),
    INDEX(ProbePrices!$D$2:$D$500,
      MATCH(TRIM(D75) &amp; "|" &amp; TRIM(E75) &amp; "|" &amp; TRIM(F75),
      ProbePrices!$E$2:$E$500, 0)
    )
  )
  + (LEN(C75)-LEN(SUBSTITUTE(C75,"+",""))) * 10
  + (LEN(UPPER(C75))-LEN(SUBSTITUTE(UPPER(C75),"I",""))) * 10
  + (LEN(C75)-LEN(SUBSTITUTE(C75,"*",""))) * 10
)</f>
        <v/>
      </c>
      <c r="I75" s="32" t="str">
        <f t="shared" si="1"/>
        <v/>
      </c>
      <c r="J75" s="32" t="str">
        <f t="shared" si="2"/>
        <v/>
      </c>
      <c r="K75" s="40"/>
      <c r="L75" s="4"/>
      <c r="M75" s="5"/>
      <c r="N75" s="5"/>
      <c r="O75" s="5"/>
      <c r="P75" s="5"/>
      <c r="Q75" s="5"/>
      <c r="R75" s="5"/>
      <c r="S75" s="5"/>
      <c r="T75" s="5"/>
      <c r="U75" s="37" t="str">
        <f t="shared" si="3"/>
        <v/>
      </c>
      <c r="V75" s="37" t="str">
        <f t="shared" si="4"/>
        <v/>
      </c>
      <c r="W75" s="37" t="str">
        <f t="shared" si="5"/>
        <v/>
      </c>
      <c r="X75" s="37" t="str">
        <f t="shared" si="6"/>
        <v/>
      </c>
      <c r="Y75" s="37" t="str">
        <f t="shared" si="7"/>
        <v/>
      </c>
      <c r="Z75" s="37" t="str">
        <f t="shared" si="8"/>
        <v/>
      </c>
      <c r="AA75" s="38"/>
    </row>
    <row r="76" spans="1:27" ht="13.5" customHeight="1" x14ac:dyDescent="0.3">
      <c r="A76" s="39">
        <v>53</v>
      </c>
      <c r="B76" s="33"/>
      <c r="C76" s="33"/>
      <c r="D76" s="33"/>
      <c r="E76" s="34"/>
      <c r="F76" s="33"/>
      <c r="G76" s="32" t="str">
        <f t="shared" si="0"/>
        <v/>
      </c>
      <c r="H76" s="35" t="str">
        <f t="array" ref="H76">IF(
  ISBLANK(C76),
  "",
  IF(
    ISBLANK(D76),
    (
      (
        G76
        + (LEN(C76)-LEN(SUBSTITUTE(UPPER(C76),"R","")))
        + (LEN(C76)-LEN(SUBSTITUTE(UPPER(C76),"Y","")))
        + (LEN(C76)-LEN(SUBSTITUTE(UPPER(C76),"M","")))
        + (LEN(C76)-LEN(SUBSTITUTE(UPPER(C76),"K","")))
        + (LEN(C76)-LEN(SUBSTITUTE(UPPER(C76),"S","")))
        + (LEN(C76)-LEN(SUBSTITUTE(UPPER(C76),"W","")))
        + 2*(LEN(C76)-LEN(SUBSTITUTE(UPPER(C76),"B","")))
        + 2*(LEN(C76)-LEN(SUBSTITUTE(UPPER(C76),"D","")))
        + 2*(LEN(C76)-LEN(SUBSTITUTE(UPPER(C76),"H","")))
        + 2*(LEN(C76)-LEN(SUBSTITUTE(UPPER(C76),"V","")))
        + 3*(LEN(C76)-LEN(SUBSTITUTE(UPPER(C76),"N","")))
      )
      *
      INDEX(PrimerPrices!$C$2:$C$500,
        MATCH(TRIM(E76) &amp; "|" &amp; TRIM(F76),
        PrimerPrices!$D$2:$D$500, 0)
      )
    ),
    INDEX(ProbePrices!$D$2:$D$500,
      MATCH(TRIM(D76) &amp; "|" &amp; TRIM(E76) &amp; "|" &amp; TRIM(F76),
      ProbePrices!$E$2:$E$500, 0)
    )
  )
  + (LEN(C76)-LEN(SUBSTITUTE(C76,"+",""))) * 10
  + (LEN(UPPER(C76))-LEN(SUBSTITUTE(UPPER(C76),"I",""))) * 10
  + (LEN(C76)-LEN(SUBSTITUTE(C76,"*",""))) * 10
)</f>
        <v/>
      </c>
      <c r="I76" s="32" t="str">
        <f t="shared" si="1"/>
        <v/>
      </c>
      <c r="J76" s="32" t="str">
        <f t="shared" si="2"/>
        <v/>
      </c>
      <c r="K76" s="40"/>
      <c r="L76" s="4"/>
      <c r="M76" s="5"/>
      <c r="N76" s="5"/>
      <c r="O76" s="5"/>
      <c r="P76" s="5"/>
      <c r="Q76" s="5"/>
      <c r="R76" s="5"/>
      <c r="S76" s="5"/>
      <c r="T76" s="5"/>
      <c r="U76" s="37" t="str">
        <f t="shared" si="3"/>
        <v/>
      </c>
      <c r="V76" s="37" t="str">
        <f t="shared" si="4"/>
        <v/>
      </c>
      <c r="W76" s="37" t="str">
        <f t="shared" si="5"/>
        <v/>
      </c>
      <c r="X76" s="37" t="str">
        <f t="shared" si="6"/>
        <v/>
      </c>
      <c r="Y76" s="37" t="str">
        <f t="shared" si="7"/>
        <v/>
      </c>
      <c r="Z76" s="37" t="str">
        <f t="shared" si="8"/>
        <v/>
      </c>
      <c r="AA76" s="38"/>
    </row>
    <row r="77" spans="1:27" ht="13.5" customHeight="1" x14ac:dyDescent="0.3">
      <c r="A77" s="39">
        <v>54</v>
      </c>
      <c r="B77" s="33"/>
      <c r="C77" s="33"/>
      <c r="D77" s="33"/>
      <c r="E77" s="34"/>
      <c r="F77" s="33"/>
      <c r="G77" s="32" t="str">
        <f t="shared" si="0"/>
        <v/>
      </c>
      <c r="H77" s="35" t="str">
        <f t="array" ref="H77">IF(
  ISBLANK(C77),
  "",
  IF(
    ISBLANK(D77),
    (
      (
        G77
        + (LEN(C77)-LEN(SUBSTITUTE(UPPER(C77),"R","")))
        + (LEN(C77)-LEN(SUBSTITUTE(UPPER(C77),"Y","")))
        + (LEN(C77)-LEN(SUBSTITUTE(UPPER(C77),"M","")))
        + (LEN(C77)-LEN(SUBSTITUTE(UPPER(C77),"K","")))
        + (LEN(C77)-LEN(SUBSTITUTE(UPPER(C77),"S","")))
        + (LEN(C77)-LEN(SUBSTITUTE(UPPER(C77),"W","")))
        + 2*(LEN(C77)-LEN(SUBSTITUTE(UPPER(C77),"B","")))
        + 2*(LEN(C77)-LEN(SUBSTITUTE(UPPER(C77),"D","")))
        + 2*(LEN(C77)-LEN(SUBSTITUTE(UPPER(C77),"H","")))
        + 2*(LEN(C77)-LEN(SUBSTITUTE(UPPER(C77),"V","")))
        + 3*(LEN(C77)-LEN(SUBSTITUTE(UPPER(C77),"N","")))
      )
      *
      INDEX(PrimerPrices!$C$2:$C$500,
        MATCH(TRIM(E77) &amp; "|" &amp; TRIM(F77),
        PrimerPrices!$D$2:$D$500, 0)
      )
    ),
    INDEX(ProbePrices!$D$2:$D$500,
      MATCH(TRIM(D77) &amp; "|" &amp; TRIM(E77) &amp; "|" &amp; TRIM(F77),
      ProbePrices!$E$2:$E$500, 0)
    )
  )
  + (LEN(C77)-LEN(SUBSTITUTE(C77,"+",""))) * 10
  + (LEN(UPPER(C77))-LEN(SUBSTITUTE(UPPER(C77),"I",""))) * 10
  + (LEN(C77)-LEN(SUBSTITUTE(C77,"*",""))) * 10
)</f>
        <v/>
      </c>
      <c r="I77" s="32" t="str">
        <f t="shared" si="1"/>
        <v/>
      </c>
      <c r="J77" s="32" t="str">
        <f t="shared" si="2"/>
        <v/>
      </c>
      <c r="K77" s="40"/>
      <c r="L77" s="4"/>
      <c r="M77" s="5"/>
      <c r="N77" s="5"/>
      <c r="O77" s="5"/>
      <c r="P77" s="5"/>
      <c r="Q77" s="5"/>
      <c r="R77" s="5"/>
      <c r="S77" s="5"/>
      <c r="T77" s="5"/>
      <c r="U77" s="37" t="str">
        <f t="shared" si="3"/>
        <v/>
      </c>
      <c r="V77" s="37" t="str">
        <f t="shared" si="4"/>
        <v/>
      </c>
      <c r="W77" s="37" t="str">
        <f t="shared" si="5"/>
        <v/>
      </c>
      <c r="X77" s="37" t="str">
        <f t="shared" si="6"/>
        <v/>
      </c>
      <c r="Y77" s="37" t="str">
        <f t="shared" si="7"/>
        <v/>
      </c>
      <c r="Z77" s="37" t="str">
        <f t="shared" si="8"/>
        <v/>
      </c>
      <c r="AA77" s="38"/>
    </row>
    <row r="78" spans="1:27" ht="13.5" customHeight="1" x14ac:dyDescent="0.3">
      <c r="A78" s="39">
        <v>55</v>
      </c>
      <c r="B78" s="33"/>
      <c r="C78" s="33"/>
      <c r="D78" s="33"/>
      <c r="E78" s="34"/>
      <c r="F78" s="33"/>
      <c r="G78" s="32" t="str">
        <f t="shared" si="0"/>
        <v/>
      </c>
      <c r="H78" s="35" t="str">
        <f t="array" ref="H78">IF(
  ISBLANK(C78),
  "",
  IF(
    ISBLANK(D78),
    (
      (
        G78
        + (LEN(C78)-LEN(SUBSTITUTE(UPPER(C78),"R","")))
        + (LEN(C78)-LEN(SUBSTITUTE(UPPER(C78),"Y","")))
        + (LEN(C78)-LEN(SUBSTITUTE(UPPER(C78),"M","")))
        + (LEN(C78)-LEN(SUBSTITUTE(UPPER(C78),"K","")))
        + (LEN(C78)-LEN(SUBSTITUTE(UPPER(C78),"S","")))
        + (LEN(C78)-LEN(SUBSTITUTE(UPPER(C78),"W","")))
        + 2*(LEN(C78)-LEN(SUBSTITUTE(UPPER(C78),"B","")))
        + 2*(LEN(C78)-LEN(SUBSTITUTE(UPPER(C78),"D","")))
        + 2*(LEN(C78)-LEN(SUBSTITUTE(UPPER(C78),"H","")))
        + 2*(LEN(C78)-LEN(SUBSTITUTE(UPPER(C78),"V","")))
        + 3*(LEN(C78)-LEN(SUBSTITUTE(UPPER(C78),"N","")))
      )
      *
      INDEX(PrimerPrices!$C$2:$C$500,
        MATCH(TRIM(E78) &amp; "|" &amp; TRIM(F78),
        PrimerPrices!$D$2:$D$500, 0)
      )
    ),
    INDEX(ProbePrices!$D$2:$D$500,
      MATCH(TRIM(D78) &amp; "|" &amp; TRIM(E78) &amp; "|" &amp; TRIM(F78),
      ProbePrices!$E$2:$E$500, 0)
    )
  )
  + (LEN(C78)-LEN(SUBSTITUTE(C78,"+",""))) * 10
  + (LEN(UPPER(C78))-LEN(SUBSTITUTE(UPPER(C78),"I",""))) * 10
  + (LEN(C78)-LEN(SUBSTITUTE(C78,"*",""))) * 10
)</f>
        <v/>
      </c>
      <c r="I78" s="32" t="str">
        <f t="shared" si="1"/>
        <v/>
      </c>
      <c r="J78" s="32" t="str">
        <f t="shared" si="2"/>
        <v/>
      </c>
      <c r="K78" s="40"/>
      <c r="L78" s="4"/>
      <c r="M78" s="5"/>
      <c r="N78" s="5"/>
      <c r="O78" s="5"/>
      <c r="P78" s="5"/>
      <c r="Q78" s="5"/>
      <c r="R78" s="5"/>
      <c r="S78" s="5"/>
      <c r="T78" s="5"/>
      <c r="U78" s="37" t="str">
        <f t="shared" si="3"/>
        <v/>
      </c>
      <c r="V78" s="37" t="str">
        <f t="shared" si="4"/>
        <v/>
      </c>
      <c r="W78" s="37" t="str">
        <f t="shared" si="5"/>
        <v/>
      </c>
      <c r="X78" s="37" t="str">
        <f t="shared" si="6"/>
        <v/>
      </c>
      <c r="Y78" s="37" t="str">
        <f t="shared" si="7"/>
        <v/>
      </c>
      <c r="Z78" s="37" t="str">
        <f t="shared" si="8"/>
        <v/>
      </c>
      <c r="AA78" s="38"/>
    </row>
    <row r="79" spans="1:27" ht="13.5" customHeight="1" x14ac:dyDescent="0.3">
      <c r="A79" s="39">
        <v>56</v>
      </c>
      <c r="B79" s="33"/>
      <c r="C79" s="33"/>
      <c r="D79" s="33"/>
      <c r="E79" s="34"/>
      <c r="F79" s="33"/>
      <c r="G79" s="32" t="str">
        <f t="shared" si="0"/>
        <v/>
      </c>
      <c r="H79" s="35" t="str">
        <f t="array" ref="H79">IF(
  ISBLANK(C79),
  "",
  IF(
    ISBLANK(D79),
    (
      (
        G79
        + (LEN(C79)-LEN(SUBSTITUTE(UPPER(C79),"R","")))
        + (LEN(C79)-LEN(SUBSTITUTE(UPPER(C79),"Y","")))
        + (LEN(C79)-LEN(SUBSTITUTE(UPPER(C79),"M","")))
        + (LEN(C79)-LEN(SUBSTITUTE(UPPER(C79),"K","")))
        + (LEN(C79)-LEN(SUBSTITUTE(UPPER(C79),"S","")))
        + (LEN(C79)-LEN(SUBSTITUTE(UPPER(C79),"W","")))
        + 2*(LEN(C79)-LEN(SUBSTITUTE(UPPER(C79),"B","")))
        + 2*(LEN(C79)-LEN(SUBSTITUTE(UPPER(C79),"D","")))
        + 2*(LEN(C79)-LEN(SUBSTITUTE(UPPER(C79),"H","")))
        + 2*(LEN(C79)-LEN(SUBSTITUTE(UPPER(C79),"V","")))
        + 3*(LEN(C79)-LEN(SUBSTITUTE(UPPER(C79),"N","")))
      )
      *
      INDEX(PrimerPrices!$C$2:$C$500,
        MATCH(TRIM(E79) &amp; "|" &amp; TRIM(F79),
        PrimerPrices!$D$2:$D$500, 0)
      )
    ),
    INDEX(ProbePrices!$D$2:$D$500,
      MATCH(TRIM(D79) &amp; "|" &amp; TRIM(E79) &amp; "|" &amp; TRIM(F79),
      ProbePrices!$E$2:$E$500, 0)
    )
  )
  + (LEN(C79)-LEN(SUBSTITUTE(C79,"+",""))) * 10
  + (LEN(UPPER(C79))-LEN(SUBSTITUTE(UPPER(C79),"I",""))) * 10
  + (LEN(C79)-LEN(SUBSTITUTE(C79,"*",""))) * 10
)</f>
        <v/>
      </c>
      <c r="I79" s="32" t="str">
        <f t="shared" si="1"/>
        <v/>
      </c>
      <c r="J79" s="32" t="str">
        <f t="shared" si="2"/>
        <v/>
      </c>
      <c r="K79" s="40"/>
      <c r="L79" s="4"/>
      <c r="M79" s="5"/>
      <c r="N79" s="5"/>
      <c r="O79" s="5"/>
      <c r="P79" s="5"/>
      <c r="Q79" s="5"/>
      <c r="R79" s="5"/>
      <c r="S79" s="5"/>
      <c r="T79" s="5"/>
      <c r="U79" s="37" t="str">
        <f t="shared" si="3"/>
        <v/>
      </c>
      <c r="V79" s="37" t="str">
        <f t="shared" si="4"/>
        <v/>
      </c>
      <c r="W79" s="37" t="str">
        <f t="shared" si="5"/>
        <v/>
      </c>
      <c r="X79" s="37" t="str">
        <f t="shared" si="6"/>
        <v/>
      </c>
      <c r="Y79" s="37" t="str">
        <f t="shared" si="7"/>
        <v/>
      </c>
      <c r="Z79" s="37" t="str">
        <f t="shared" si="8"/>
        <v/>
      </c>
      <c r="AA79" s="38"/>
    </row>
    <row r="80" spans="1:27" ht="13.5" customHeight="1" x14ac:dyDescent="0.3">
      <c r="A80" s="39">
        <v>57</v>
      </c>
      <c r="B80" s="33"/>
      <c r="C80" s="33"/>
      <c r="D80" s="33"/>
      <c r="E80" s="34"/>
      <c r="F80" s="33"/>
      <c r="G80" s="32" t="str">
        <f t="shared" si="0"/>
        <v/>
      </c>
      <c r="H80" s="35" t="str">
        <f t="array" ref="H80">IF(
  ISBLANK(C80),
  "",
  IF(
    ISBLANK(D80),
    (
      (
        G80
        + (LEN(C80)-LEN(SUBSTITUTE(UPPER(C80),"R","")))
        + (LEN(C80)-LEN(SUBSTITUTE(UPPER(C80),"Y","")))
        + (LEN(C80)-LEN(SUBSTITUTE(UPPER(C80),"M","")))
        + (LEN(C80)-LEN(SUBSTITUTE(UPPER(C80),"K","")))
        + (LEN(C80)-LEN(SUBSTITUTE(UPPER(C80),"S","")))
        + (LEN(C80)-LEN(SUBSTITUTE(UPPER(C80),"W","")))
        + 2*(LEN(C80)-LEN(SUBSTITUTE(UPPER(C80),"B","")))
        + 2*(LEN(C80)-LEN(SUBSTITUTE(UPPER(C80),"D","")))
        + 2*(LEN(C80)-LEN(SUBSTITUTE(UPPER(C80),"H","")))
        + 2*(LEN(C80)-LEN(SUBSTITUTE(UPPER(C80),"V","")))
        + 3*(LEN(C80)-LEN(SUBSTITUTE(UPPER(C80),"N","")))
      )
      *
      INDEX(PrimerPrices!$C$2:$C$500,
        MATCH(TRIM(E80) &amp; "|" &amp; TRIM(F80),
        PrimerPrices!$D$2:$D$500, 0)
      )
    ),
    INDEX(ProbePrices!$D$2:$D$500,
      MATCH(TRIM(D80) &amp; "|" &amp; TRIM(E80) &amp; "|" &amp; TRIM(F80),
      ProbePrices!$E$2:$E$500, 0)
    )
  )
  + (LEN(C80)-LEN(SUBSTITUTE(C80,"+",""))) * 10
  + (LEN(UPPER(C80))-LEN(SUBSTITUTE(UPPER(C80),"I",""))) * 10
  + (LEN(C80)-LEN(SUBSTITUTE(C80,"*",""))) * 10
)</f>
        <v/>
      </c>
      <c r="I80" s="32" t="str">
        <f t="shared" si="1"/>
        <v/>
      </c>
      <c r="J80" s="32" t="str">
        <f t="shared" si="2"/>
        <v/>
      </c>
      <c r="K80" s="40"/>
      <c r="L80" s="4"/>
      <c r="M80" s="5"/>
      <c r="N80" s="5"/>
      <c r="O80" s="5"/>
      <c r="P80" s="5"/>
      <c r="Q80" s="5"/>
      <c r="R80" s="5"/>
      <c r="S80" s="5"/>
      <c r="T80" s="5"/>
      <c r="U80" s="37" t="str">
        <f t="shared" si="3"/>
        <v/>
      </c>
      <c r="V80" s="37" t="str">
        <f t="shared" si="4"/>
        <v/>
      </c>
      <c r="W80" s="37" t="str">
        <f t="shared" si="5"/>
        <v/>
      </c>
      <c r="X80" s="37" t="str">
        <f t="shared" si="6"/>
        <v/>
      </c>
      <c r="Y80" s="37" t="str">
        <f t="shared" si="7"/>
        <v/>
      </c>
      <c r="Z80" s="37" t="str">
        <f t="shared" si="8"/>
        <v/>
      </c>
      <c r="AA80" s="38"/>
    </row>
    <row r="81" spans="1:27" ht="13.5" customHeight="1" x14ac:dyDescent="0.3">
      <c r="A81" s="39">
        <v>58</v>
      </c>
      <c r="B81" s="33"/>
      <c r="C81" s="33"/>
      <c r="D81" s="33"/>
      <c r="E81" s="34"/>
      <c r="F81" s="33"/>
      <c r="G81" s="32" t="str">
        <f t="shared" si="0"/>
        <v/>
      </c>
      <c r="H81" s="35" t="str">
        <f t="array" ref="H81">IF(
  ISBLANK(C81),
  "",
  IF(
    ISBLANK(D81),
    (
      (
        G81
        + (LEN(C81)-LEN(SUBSTITUTE(UPPER(C81),"R","")))
        + (LEN(C81)-LEN(SUBSTITUTE(UPPER(C81),"Y","")))
        + (LEN(C81)-LEN(SUBSTITUTE(UPPER(C81),"M","")))
        + (LEN(C81)-LEN(SUBSTITUTE(UPPER(C81),"K","")))
        + (LEN(C81)-LEN(SUBSTITUTE(UPPER(C81),"S","")))
        + (LEN(C81)-LEN(SUBSTITUTE(UPPER(C81),"W","")))
        + 2*(LEN(C81)-LEN(SUBSTITUTE(UPPER(C81),"B","")))
        + 2*(LEN(C81)-LEN(SUBSTITUTE(UPPER(C81),"D","")))
        + 2*(LEN(C81)-LEN(SUBSTITUTE(UPPER(C81),"H","")))
        + 2*(LEN(C81)-LEN(SUBSTITUTE(UPPER(C81),"V","")))
        + 3*(LEN(C81)-LEN(SUBSTITUTE(UPPER(C81),"N","")))
      )
      *
      INDEX(PrimerPrices!$C$2:$C$500,
        MATCH(TRIM(E81) &amp; "|" &amp; TRIM(F81),
        PrimerPrices!$D$2:$D$500, 0)
      )
    ),
    INDEX(ProbePrices!$D$2:$D$500,
      MATCH(TRIM(D81) &amp; "|" &amp; TRIM(E81) &amp; "|" &amp; TRIM(F81),
      ProbePrices!$E$2:$E$500, 0)
    )
  )
  + (LEN(C81)-LEN(SUBSTITUTE(C81,"+",""))) * 10
  + (LEN(UPPER(C81))-LEN(SUBSTITUTE(UPPER(C81),"I",""))) * 10
  + (LEN(C81)-LEN(SUBSTITUTE(C81,"*",""))) * 10
)</f>
        <v/>
      </c>
      <c r="I81" s="32" t="str">
        <f t="shared" si="1"/>
        <v/>
      </c>
      <c r="J81" s="32" t="str">
        <f t="shared" si="2"/>
        <v/>
      </c>
      <c r="K81" s="40"/>
      <c r="L81" s="4"/>
      <c r="M81" s="5"/>
      <c r="N81" s="5"/>
      <c r="O81" s="5"/>
      <c r="P81" s="5"/>
      <c r="Q81" s="5"/>
      <c r="R81" s="5"/>
      <c r="S81" s="5"/>
      <c r="T81" s="5"/>
      <c r="U81" s="37" t="str">
        <f t="shared" si="3"/>
        <v/>
      </c>
      <c r="V81" s="37" t="str">
        <f t="shared" si="4"/>
        <v/>
      </c>
      <c r="W81" s="37" t="str">
        <f t="shared" si="5"/>
        <v/>
      </c>
      <c r="X81" s="37" t="str">
        <f t="shared" si="6"/>
        <v/>
      </c>
      <c r="Y81" s="37" t="str">
        <f t="shared" si="7"/>
        <v/>
      </c>
      <c r="Z81" s="37" t="str">
        <f t="shared" si="8"/>
        <v/>
      </c>
      <c r="AA81" s="38"/>
    </row>
    <row r="82" spans="1:27" ht="13.5" customHeight="1" x14ac:dyDescent="0.3">
      <c r="A82" s="39">
        <v>59</v>
      </c>
      <c r="B82" s="33"/>
      <c r="C82" s="33"/>
      <c r="D82" s="33"/>
      <c r="E82" s="34"/>
      <c r="F82" s="33"/>
      <c r="G82" s="32" t="str">
        <f t="shared" si="0"/>
        <v/>
      </c>
      <c r="H82" s="35" t="str">
        <f t="array" ref="H82">IF(
  ISBLANK(C82),
  "",
  IF(
    ISBLANK(D82),
    (
      (
        G82
        + (LEN(C82)-LEN(SUBSTITUTE(UPPER(C82),"R","")))
        + (LEN(C82)-LEN(SUBSTITUTE(UPPER(C82),"Y","")))
        + (LEN(C82)-LEN(SUBSTITUTE(UPPER(C82),"M","")))
        + (LEN(C82)-LEN(SUBSTITUTE(UPPER(C82),"K","")))
        + (LEN(C82)-LEN(SUBSTITUTE(UPPER(C82),"S","")))
        + (LEN(C82)-LEN(SUBSTITUTE(UPPER(C82),"W","")))
        + 2*(LEN(C82)-LEN(SUBSTITUTE(UPPER(C82),"B","")))
        + 2*(LEN(C82)-LEN(SUBSTITUTE(UPPER(C82),"D","")))
        + 2*(LEN(C82)-LEN(SUBSTITUTE(UPPER(C82),"H","")))
        + 2*(LEN(C82)-LEN(SUBSTITUTE(UPPER(C82),"V","")))
        + 3*(LEN(C82)-LEN(SUBSTITUTE(UPPER(C82),"N","")))
      )
      *
      INDEX(PrimerPrices!$C$2:$C$500,
        MATCH(TRIM(E82) &amp; "|" &amp; TRIM(F82),
        PrimerPrices!$D$2:$D$500, 0)
      )
    ),
    INDEX(ProbePrices!$D$2:$D$500,
      MATCH(TRIM(D82) &amp; "|" &amp; TRIM(E82) &amp; "|" &amp; TRIM(F82),
      ProbePrices!$E$2:$E$500, 0)
    )
  )
  + (LEN(C82)-LEN(SUBSTITUTE(C82,"+",""))) * 10
  + (LEN(UPPER(C82))-LEN(SUBSTITUTE(UPPER(C82),"I",""))) * 10
  + (LEN(C82)-LEN(SUBSTITUTE(C82,"*",""))) * 10
)</f>
        <v/>
      </c>
      <c r="I82" s="32" t="str">
        <f t="shared" si="1"/>
        <v/>
      </c>
      <c r="J82" s="32" t="str">
        <f t="shared" si="2"/>
        <v/>
      </c>
      <c r="K82" s="40"/>
      <c r="L82" s="4"/>
      <c r="M82" s="5"/>
      <c r="N82" s="5"/>
      <c r="O82" s="5"/>
      <c r="P82" s="5"/>
      <c r="Q82" s="5"/>
      <c r="R82" s="5"/>
      <c r="S82" s="5"/>
      <c r="T82" s="5"/>
      <c r="U82" s="37" t="str">
        <f t="shared" si="3"/>
        <v/>
      </c>
      <c r="V82" s="37" t="str">
        <f t="shared" si="4"/>
        <v/>
      </c>
      <c r="W82" s="37" t="str">
        <f t="shared" si="5"/>
        <v/>
      </c>
      <c r="X82" s="37" t="str">
        <f t="shared" si="6"/>
        <v/>
      </c>
      <c r="Y82" s="37" t="str">
        <f t="shared" si="7"/>
        <v/>
      </c>
      <c r="Z82" s="37" t="str">
        <f t="shared" si="8"/>
        <v/>
      </c>
      <c r="AA82" s="38"/>
    </row>
    <row r="83" spans="1:27" ht="13.5" customHeight="1" x14ac:dyDescent="0.3">
      <c r="A83" s="39">
        <v>60</v>
      </c>
      <c r="B83" s="33"/>
      <c r="C83" s="33"/>
      <c r="D83" s="33"/>
      <c r="E83" s="34"/>
      <c r="F83" s="33"/>
      <c r="G83" s="32" t="str">
        <f t="shared" si="0"/>
        <v/>
      </c>
      <c r="H83" s="35" t="str">
        <f t="array" ref="H83">IF(
  ISBLANK(C83),
  "",
  IF(
    ISBLANK(D83),
    (
      (
        G83
        + (LEN(C83)-LEN(SUBSTITUTE(UPPER(C83),"R","")))
        + (LEN(C83)-LEN(SUBSTITUTE(UPPER(C83),"Y","")))
        + (LEN(C83)-LEN(SUBSTITUTE(UPPER(C83),"M","")))
        + (LEN(C83)-LEN(SUBSTITUTE(UPPER(C83),"K","")))
        + (LEN(C83)-LEN(SUBSTITUTE(UPPER(C83),"S","")))
        + (LEN(C83)-LEN(SUBSTITUTE(UPPER(C83),"W","")))
        + 2*(LEN(C83)-LEN(SUBSTITUTE(UPPER(C83),"B","")))
        + 2*(LEN(C83)-LEN(SUBSTITUTE(UPPER(C83),"D","")))
        + 2*(LEN(C83)-LEN(SUBSTITUTE(UPPER(C83),"H","")))
        + 2*(LEN(C83)-LEN(SUBSTITUTE(UPPER(C83),"V","")))
        + 3*(LEN(C83)-LEN(SUBSTITUTE(UPPER(C83),"N","")))
      )
      *
      INDEX(PrimerPrices!$C$2:$C$500,
        MATCH(TRIM(E83) &amp; "|" &amp; TRIM(F83),
        PrimerPrices!$D$2:$D$500, 0)
      )
    ),
    INDEX(ProbePrices!$D$2:$D$500,
      MATCH(TRIM(D83) &amp; "|" &amp; TRIM(E83) &amp; "|" &amp; TRIM(F83),
      ProbePrices!$E$2:$E$500, 0)
    )
  )
  + (LEN(C83)-LEN(SUBSTITUTE(C83,"+",""))) * 10
  + (LEN(UPPER(C83))-LEN(SUBSTITUTE(UPPER(C83),"I",""))) * 10
  + (LEN(C83)-LEN(SUBSTITUTE(C83,"*",""))) * 10
)</f>
        <v/>
      </c>
      <c r="I83" s="32" t="str">
        <f t="shared" si="1"/>
        <v/>
      </c>
      <c r="J83" s="32" t="str">
        <f t="shared" si="2"/>
        <v/>
      </c>
      <c r="K83" s="40"/>
      <c r="L83" s="4"/>
      <c r="M83" s="5"/>
      <c r="N83" s="5"/>
      <c r="O83" s="5"/>
      <c r="P83" s="5"/>
      <c r="Q83" s="5"/>
      <c r="R83" s="5"/>
      <c r="S83" s="5"/>
      <c r="T83" s="5"/>
      <c r="U83" s="37" t="str">
        <f t="shared" si="3"/>
        <v/>
      </c>
      <c r="V83" s="37" t="str">
        <f t="shared" si="4"/>
        <v/>
      </c>
      <c r="W83" s="37" t="str">
        <f t="shared" si="5"/>
        <v/>
      </c>
      <c r="X83" s="37" t="str">
        <f t="shared" si="6"/>
        <v/>
      </c>
      <c r="Y83" s="37" t="str">
        <f t="shared" si="7"/>
        <v/>
      </c>
      <c r="Z83" s="37" t="str">
        <f t="shared" si="8"/>
        <v/>
      </c>
      <c r="AA83" s="38"/>
    </row>
    <row r="84" spans="1:27" ht="13.5" customHeight="1" x14ac:dyDescent="0.3">
      <c r="A84" s="39">
        <v>61</v>
      </c>
      <c r="B84" s="33"/>
      <c r="C84" s="33"/>
      <c r="D84" s="33"/>
      <c r="E84" s="34"/>
      <c r="F84" s="33"/>
      <c r="G84" s="32" t="str">
        <f t="shared" si="0"/>
        <v/>
      </c>
      <c r="H84" s="35" t="str">
        <f t="array" ref="H84">IF(
  ISBLANK(C84),
  "",
  IF(
    ISBLANK(D84),
    (
      (
        G84
        + (LEN(C84)-LEN(SUBSTITUTE(UPPER(C84),"R","")))
        + (LEN(C84)-LEN(SUBSTITUTE(UPPER(C84),"Y","")))
        + (LEN(C84)-LEN(SUBSTITUTE(UPPER(C84),"M","")))
        + (LEN(C84)-LEN(SUBSTITUTE(UPPER(C84),"K","")))
        + (LEN(C84)-LEN(SUBSTITUTE(UPPER(C84),"S","")))
        + (LEN(C84)-LEN(SUBSTITUTE(UPPER(C84),"W","")))
        + 2*(LEN(C84)-LEN(SUBSTITUTE(UPPER(C84),"B","")))
        + 2*(LEN(C84)-LEN(SUBSTITUTE(UPPER(C84),"D","")))
        + 2*(LEN(C84)-LEN(SUBSTITUTE(UPPER(C84),"H","")))
        + 2*(LEN(C84)-LEN(SUBSTITUTE(UPPER(C84),"V","")))
        + 3*(LEN(C84)-LEN(SUBSTITUTE(UPPER(C84),"N","")))
      )
      *
      INDEX(PrimerPrices!$C$2:$C$500,
        MATCH(TRIM(E84) &amp; "|" &amp; TRIM(F84),
        PrimerPrices!$D$2:$D$500, 0)
      )
    ),
    INDEX(ProbePrices!$D$2:$D$500,
      MATCH(TRIM(D84) &amp; "|" &amp; TRIM(E84) &amp; "|" &amp; TRIM(F84),
      ProbePrices!$E$2:$E$500, 0)
    )
  )
  + (LEN(C84)-LEN(SUBSTITUTE(C84,"+",""))) * 10
  + (LEN(UPPER(C84))-LEN(SUBSTITUTE(UPPER(C84),"I",""))) * 10
  + (LEN(C84)-LEN(SUBSTITUTE(C84,"*",""))) * 10
)</f>
        <v/>
      </c>
      <c r="I84" s="32" t="str">
        <f t="shared" si="1"/>
        <v/>
      </c>
      <c r="J84" s="32" t="str">
        <f t="shared" si="2"/>
        <v/>
      </c>
      <c r="K84" s="40"/>
      <c r="L84" s="4"/>
      <c r="M84" s="5"/>
      <c r="N84" s="5"/>
      <c r="O84" s="5"/>
      <c r="P84" s="5"/>
      <c r="Q84" s="5"/>
      <c r="R84" s="5"/>
      <c r="S84" s="5"/>
      <c r="T84" s="5"/>
      <c r="U84" s="37" t="str">
        <f t="shared" si="3"/>
        <v/>
      </c>
      <c r="V84" s="37" t="str">
        <f t="shared" si="4"/>
        <v/>
      </c>
      <c r="W84" s="37" t="str">
        <f t="shared" si="5"/>
        <v/>
      </c>
      <c r="X84" s="37" t="str">
        <f t="shared" si="6"/>
        <v/>
      </c>
      <c r="Y84" s="37" t="str">
        <f t="shared" si="7"/>
        <v/>
      </c>
      <c r="Z84" s="37" t="str">
        <f t="shared" si="8"/>
        <v/>
      </c>
      <c r="AA84" s="38"/>
    </row>
    <row r="85" spans="1:27" ht="13.5" customHeight="1" x14ac:dyDescent="0.3">
      <c r="A85" s="39">
        <v>62</v>
      </c>
      <c r="B85" s="33"/>
      <c r="C85" s="33"/>
      <c r="D85" s="33"/>
      <c r="E85" s="34"/>
      <c r="F85" s="33"/>
      <c r="G85" s="32" t="str">
        <f t="shared" si="0"/>
        <v/>
      </c>
      <c r="H85" s="35" t="str">
        <f t="array" ref="H85">IF(
  ISBLANK(C85),
  "",
  IF(
    ISBLANK(D85),
    (
      (
        G85
        + (LEN(C85)-LEN(SUBSTITUTE(UPPER(C85),"R","")))
        + (LEN(C85)-LEN(SUBSTITUTE(UPPER(C85),"Y","")))
        + (LEN(C85)-LEN(SUBSTITUTE(UPPER(C85),"M","")))
        + (LEN(C85)-LEN(SUBSTITUTE(UPPER(C85),"K","")))
        + (LEN(C85)-LEN(SUBSTITUTE(UPPER(C85),"S","")))
        + (LEN(C85)-LEN(SUBSTITUTE(UPPER(C85),"W","")))
        + 2*(LEN(C85)-LEN(SUBSTITUTE(UPPER(C85),"B","")))
        + 2*(LEN(C85)-LEN(SUBSTITUTE(UPPER(C85),"D","")))
        + 2*(LEN(C85)-LEN(SUBSTITUTE(UPPER(C85),"H","")))
        + 2*(LEN(C85)-LEN(SUBSTITUTE(UPPER(C85),"V","")))
        + 3*(LEN(C85)-LEN(SUBSTITUTE(UPPER(C85),"N","")))
      )
      *
      INDEX(PrimerPrices!$C$2:$C$500,
        MATCH(TRIM(E85) &amp; "|" &amp; TRIM(F85),
        PrimerPrices!$D$2:$D$500, 0)
      )
    ),
    INDEX(ProbePrices!$D$2:$D$500,
      MATCH(TRIM(D85) &amp; "|" &amp; TRIM(E85) &amp; "|" &amp; TRIM(F85),
      ProbePrices!$E$2:$E$500, 0)
    )
  )
  + (LEN(C85)-LEN(SUBSTITUTE(C85,"+",""))) * 10
  + (LEN(UPPER(C85))-LEN(SUBSTITUTE(UPPER(C85),"I",""))) * 10
  + (LEN(C85)-LEN(SUBSTITUTE(C85,"*",""))) * 10
)</f>
        <v/>
      </c>
      <c r="I85" s="32" t="str">
        <f t="shared" si="1"/>
        <v/>
      </c>
      <c r="J85" s="32" t="str">
        <f t="shared" si="2"/>
        <v/>
      </c>
      <c r="K85" s="40"/>
      <c r="L85" s="4"/>
      <c r="M85" s="5"/>
      <c r="N85" s="5"/>
      <c r="O85" s="5"/>
      <c r="P85" s="5"/>
      <c r="Q85" s="5"/>
      <c r="R85" s="5"/>
      <c r="S85" s="5"/>
      <c r="T85" s="5"/>
      <c r="U85" s="37" t="str">
        <f t="shared" si="3"/>
        <v/>
      </c>
      <c r="V85" s="37" t="str">
        <f t="shared" si="4"/>
        <v/>
      </c>
      <c r="W85" s="37" t="str">
        <f t="shared" si="5"/>
        <v/>
      </c>
      <c r="X85" s="37" t="str">
        <f t="shared" si="6"/>
        <v/>
      </c>
      <c r="Y85" s="37" t="str">
        <f t="shared" si="7"/>
        <v/>
      </c>
      <c r="Z85" s="37" t="str">
        <f t="shared" si="8"/>
        <v/>
      </c>
      <c r="AA85" s="38"/>
    </row>
    <row r="86" spans="1:27" ht="13.5" customHeight="1" x14ac:dyDescent="0.3">
      <c r="A86" s="39">
        <v>63</v>
      </c>
      <c r="B86" s="33"/>
      <c r="C86" s="33"/>
      <c r="D86" s="33"/>
      <c r="E86" s="34"/>
      <c r="F86" s="33"/>
      <c r="G86" s="32" t="str">
        <f t="shared" si="0"/>
        <v/>
      </c>
      <c r="H86" s="35" t="str">
        <f t="array" ref="H86">IF(
  ISBLANK(C86),
  "",
  IF(
    ISBLANK(D86),
    (
      (
        G86
        + (LEN(C86)-LEN(SUBSTITUTE(UPPER(C86),"R","")))
        + (LEN(C86)-LEN(SUBSTITUTE(UPPER(C86),"Y","")))
        + (LEN(C86)-LEN(SUBSTITUTE(UPPER(C86),"M","")))
        + (LEN(C86)-LEN(SUBSTITUTE(UPPER(C86),"K","")))
        + (LEN(C86)-LEN(SUBSTITUTE(UPPER(C86),"S","")))
        + (LEN(C86)-LEN(SUBSTITUTE(UPPER(C86),"W","")))
        + 2*(LEN(C86)-LEN(SUBSTITUTE(UPPER(C86),"B","")))
        + 2*(LEN(C86)-LEN(SUBSTITUTE(UPPER(C86),"D","")))
        + 2*(LEN(C86)-LEN(SUBSTITUTE(UPPER(C86),"H","")))
        + 2*(LEN(C86)-LEN(SUBSTITUTE(UPPER(C86),"V","")))
        + 3*(LEN(C86)-LEN(SUBSTITUTE(UPPER(C86),"N","")))
      )
      *
      INDEX(PrimerPrices!$C$2:$C$500,
        MATCH(TRIM(E86) &amp; "|" &amp; TRIM(F86),
        PrimerPrices!$D$2:$D$500, 0)
      )
    ),
    INDEX(ProbePrices!$D$2:$D$500,
      MATCH(TRIM(D86) &amp; "|" &amp; TRIM(E86) &amp; "|" &amp; TRIM(F86),
      ProbePrices!$E$2:$E$500, 0)
    )
  )
  + (LEN(C86)-LEN(SUBSTITUTE(C86,"+",""))) * 10
  + (LEN(UPPER(C86))-LEN(SUBSTITUTE(UPPER(C86),"I",""))) * 10
  + (LEN(C86)-LEN(SUBSTITUTE(C86,"*",""))) * 10
)</f>
        <v/>
      </c>
      <c r="I86" s="32" t="str">
        <f t="shared" si="1"/>
        <v/>
      </c>
      <c r="J86" s="32" t="str">
        <f t="shared" si="2"/>
        <v/>
      </c>
      <c r="K86" s="40"/>
      <c r="L86" s="4"/>
      <c r="M86" s="5"/>
      <c r="N86" s="5"/>
      <c r="O86" s="5"/>
      <c r="P86" s="5"/>
      <c r="Q86" s="5"/>
      <c r="R86" s="5"/>
      <c r="S86" s="5"/>
      <c r="T86" s="5"/>
      <c r="U86" s="37" t="str">
        <f t="shared" si="3"/>
        <v/>
      </c>
      <c r="V86" s="37" t="str">
        <f t="shared" si="4"/>
        <v/>
      </c>
      <c r="W86" s="37" t="str">
        <f t="shared" si="5"/>
        <v/>
      </c>
      <c r="X86" s="37" t="str">
        <f t="shared" si="6"/>
        <v/>
      </c>
      <c r="Y86" s="37" t="str">
        <f t="shared" si="7"/>
        <v/>
      </c>
      <c r="Z86" s="37" t="str">
        <f t="shared" si="8"/>
        <v/>
      </c>
      <c r="AA86" s="38"/>
    </row>
    <row r="87" spans="1:27" ht="13.5" customHeight="1" x14ac:dyDescent="0.3">
      <c r="A87" s="39">
        <v>64</v>
      </c>
      <c r="B87" s="33"/>
      <c r="C87" s="33"/>
      <c r="D87" s="33"/>
      <c r="E87" s="34"/>
      <c r="F87" s="33"/>
      <c r="G87" s="32" t="str">
        <f t="shared" si="0"/>
        <v/>
      </c>
      <c r="H87" s="35" t="str">
        <f t="array" ref="H87">IF(
  ISBLANK(C87),
  "",
  IF(
    ISBLANK(D87),
    (
      (
        G87
        + (LEN(C87)-LEN(SUBSTITUTE(UPPER(C87),"R","")))
        + (LEN(C87)-LEN(SUBSTITUTE(UPPER(C87),"Y","")))
        + (LEN(C87)-LEN(SUBSTITUTE(UPPER(C87),"M","")))
        + (LEN(C87)-LEN(SUBSTITUTE(UPPER(C87),"K","")))
        + (LEN(C87)-LEN(SUBSTITUTE(UPPER(C87),"S","")))
        + (LEN(C87)-LEN(SUBSTITUTE(UPPER(C87),"W","")))
        + 2*(LEN(C87)-LEN(SUBSTITUTE(UPPER(C87),"B","")))
        + 2*(LEN(C87)-LEN(SUBSTITUTE(UPPER(C87),"D","")))
        + 2*(LEN(C87)-LEN(SUBSTITUTE(UPPER(C87),"H","")))
        + 2*(LEN(C87)-LEN(SUBSTITUTE(UPPER(C87),"V","")))
        + 3*(LEN(C87)-LEN(SUBSTITUTE(UPPER(C87),"N","")))
      )
      *
      INDEX(PrimerPrices!$C$2:$C$500,
        MATCH(TRIM(E87) &amp; "|" &amp; TRIM(F87),
        PrimerPrices!$D$2:$D$500, 0)
      )
    ),
    INDEX(ProbePrices!$D$2:$D$500,
      MATCH(TRIM(D87) &amp; "|" &amp; TRIM(E87) &amp; "|" &amp; TRIM(F87),
      ProbePrices!$E$2:$E$500, 0)
    )
  )
  + (LEN(C87)-LEN(SUBSTITUTE(C87,"+",""))) * 10
  + (LEN(UPPER(C87))-LEN(SUBSTITUTE(UPPER(C87),"I",""))) * 10
  + (LEN(C87)-LEN(SUBSTITUTE(C87,"*",""))) * 10
)</f>
        <v/>
      </c>
      <c r="I87" s="32" t="str">
        <f t="shared" si="1"/>
        <v/>
      </c>
      <c r="J87" s="32" t="str">
        <f t="shared" si="2"/>
        <v/>
      </c>
      <c r="K87" s="40"/>
      <c r="L87" s="4"/>
      <c r="M87" s="5"/>
      <c r="N87" s="5"/>
      <c r="O87" s="5"/>
      <c r="P87" s="5"/>
      <c r="Q87" s="5"/>
      <c r="R87" s="5"/>
      <c r="S87" s="5"/>
      <c r="T87" s="5"/>
      <c r="U87" s="37" t="str">
        <f t="shared" si="3"/>
        <v/>
      </c>
      <c r="V87" s="37" t="str">
        <f t="shared" si="4"/>
        <v/>
      </c>
      <c r="W87" s="37" t="str">
        <f t="shared" si="5"/>
        <v/>
      </c>
      <c r="X87" s="37" t="str">
        <f t="shared" si="6"/>
        <v/>
      </c>
      <c r="Y87" s="37" t="str">
        <f t="shared" si="7"/>
        <v/>
      </c>
      <c r="Z87" s="37" t="str">
        <f t="shared" si="8"/>
        <v/>
      </c>
      <c r="AA87" s="38"/>
    </row>
    <row r="88" spans="1:27" ht="13.5" customHeight="1" x14ac:dyDescent="0.3">
      <c r="A88" s="39">
        <v>65</v>
      </c>
      <c r="B88" s="33"/>
      <c r="C88" s="33"/>
      <c r="D88" s="33"/>
      <c r="E88" s="34"/>
      <c r="F88" s="33"/>
      <c r="G88" s="32" t="str">
        <f t="shared" si="0"/>
        <v/>
      </c>
      <c r="H88" s="35" t="str">
        <f t="array" ref="H88">IF(
  ISBLANK(C88),
  "",
  IF(
    ISBLANK(D88),
    (
      (
        G88
        + (LEN(C88)-LEN(SUBSTITUTE(UPPER(C88),"R","")))
        + (LEN(C88)-LEN(SUBSTITUTE(UPPER(C88),"Y","")))
        + (LEN(C88)-LEN(SUBSTITUTE(UPPER(C88),"M","")))
        + (LEN(C88)-LEN(SUBSTITUTE(UPPER(C88),"K","")))
        + (LEN(C88)-LEN(SUBSTITUTE(UPPER(C88),"S","")))
        + (LEN(C88)-LEN(SUBSTITUTE(UPPER(C88),"W","")))
        + 2*(LEN(C88)-LEN(SUBSTITUTE(UPPER(C88),"B","")))
        + 2*(LEN(C88)-LEN(SUBSTITUTE(UPPER(C88),"D","")))
        + 2*(LEN(C88)-LEN(SUBSTITUTE(UPPER(C88),"H","")))
        + 2*(LEN(C88)-LEN(SUBSTITUTE(UPPER(C88),"V","")))
        + 3*(LEN(C88)-LEN(SUBSTITUTE(UPPER(C88),"N","")))
      )
      *
      INDEX(PrimerPrices!$C$2:$C$500,
        MATCH(TRIM(E88) &amp; "|" &amp; TRIM(F88),
        PrimerPrices!$D$2:$D$500, 0)
      )
    ),
    INDEX(ProbePrices!$D$2:$D$500,
      MATCH(TRIM(D88) &amp; "|" &amp; TRIM(E88) &amp; "|" &amp; TRIM(F88),
      ProbePrices!$E$2:$E$500, 0)
    )
  )
  + (LEN(C88)-LEN(SUBSTITUTE(C88,"+",""))) * 10
  + (LEN(UPPER(C88))-LEN(SUBSTITUTE(UPPER(C88),"I",""))) * 10
  + (LEN(C88)-LEN(SUBSTITUTE(C88,"*",""))) * 10
)</f>
        <v/>
      </c>
      <c r="I88" s="32" t="str">
        <f t="shared" si="1"/>
        <v/>
      </c>
      <c r="J88" s="32" t="str">
        <f t="shared" si="2"/>
        <v/>
      </c>
      <c r="K88" s="40"/>
      <c r="L88" s="4"/>
      <c r="M88" s="5"/>
      <c r="N88" s="5"/>
      <c r="O88" s="5"/>
      <c r="P88" s="5"/>
      <c r="Q88" s="5"/>
      <c r="R88" s="5"/>
      <c r="S88" s="5"/>
      <c r="T88" s="5"/>
      <c r="U88" s="37" t="str">
        <f t="shared" si="3"/>
        <v/>
      </c>
      <c r="V88" s="37" t="str">
        <f t="shared" si="4"/>
        <v/>
      </c>
      <c r="W88" s="37" t="str">
        <f t="shared" si="5"/>
        <v/>
      </c>
      <c r="X88" s="37" t="str">
        <f t="shared" si="6"/>
        <v/>
      </c>
      <c r="Y88" s="37" t="str">
        <f t="shared" si="7"/>
        <v/>
      </c>
      <c r="Z88" s="37" t="str">
        <f t="shared" si="8"/>
        <v/>
      </c>
      <c r="AA88" s="38"/>
    </row>
    <row r="89" spans="1:27" ht="13.5" customHeight="1" x14ac:dyDescent="0.3">
      <c r="A89" s="39">
        <v>66</v>
      </c>
      <c r="B89" s="33"/>
      <c r="C89" s="33"/>
      <c r="D89" s="33"/>
      <c r="E89" s="34"/>
      <c r="F89" s="33"/>
      <c r="G89" s="32" t="str">
        <f t="shared" si="0"/>
        <v/>
      </c>
      <c r="H89" s="35" t="str">
        <f t="array" ref="H89">IF(
  ISBLANK(C89),
  "",
  IF(
    ISBLANK(D89),
    (
      (
        G89
        + (LEN(C89)-LEN(SUBSTITUTE(UPPER(C89),"R","")))
        + (LEN(C89)-LEN(SUBSTITUTE(UPPER(C89),"Y","")))
        + (LEN(C89)-LEN(SUBSTITUTE(UPPER(C89),"M","")))
        + (LEN(C89)-LEN(SUBSTITUTE(UPPER(C89),"K","")))
        + (LEN(C89)-LEN(SUBSTITUTE(UPPER(C89),"S","")))
        + (LEN(C89)-LEN(SUBSTITUTE(UPPER(C89),"W","")))
        + 2*(LEN(C89)-LEN(SUBSTITUTE(UPPER(C89),"B","")))
        + 2*(LEN(C89)-LEN(SUBSTITUTE(UPPER(C89),"D","")))
        + 2*(LEN(C89)-LEN(SUBSTITUTE(UPPER(C89),"H","")))
        + 2*(LEN(C89)-LEN(SUBSTITUTE(UPPER(C89),"V","")))
        + 3*(LEN(C89)-LEN(SUBSTITUTE(UPPER(C89),"N","")))
      )
      *
      INDEX(PrimerPrices!$C$2:$C$500,
        MATCH(TRIM(E89) &amp; "|" &amp; TRIM(F89),
        PrimerPrices!$D$2:$D$500, 0)
      )
    ),
    INDEX(ProbePrices!$D$2:$D$500,
      MATCH(TRIM(D89) &amp; "|" &amp; TRIM(E89) &amp; "|" &amp; TRIM(F89),
      ProbePrices!$E$2:$E$500, 0)
    )
  )
  + (LEN(C89)-LEN(SUBSTITUTE(C89,"+",""))) * 10
  + (LEN(UPPER(C89))-LEN(SUBSTITUTE(UPPER(C89),"I",""))) * 10
  + (LEN(C89)-LEN(SUBSTITUTE(C89,"*",""))) * 10
)</f>
        <v/>
      </c>
      <c r="I89" s="32" t="str">
        <f t="shared" si="1"/>
        <v/>
      </c>
      <c r="J89" s="32" t="str">
        <f t="shared" si="2"/>
        <v/>
      </c>
      <c r="K89" s="40"/>
      <c r="L89" s="4"/>
      <c r="M89" s="5"/>
      <c r="N89" s="5"/>
      <c r="O89" s="5"/>
      <c r="P89" s="5"/>
      <c r="Q89" s="5"/>
      <c r="R89" s="5"/>
      <c r="S89" s="5"/>
      <c r="T89" s="5"/>
      <c r="U89" s="37" t="str">
        <f t="shared" si="3"/>
        <v/>
      </c>
      <c r="V89" s="37" t="str">
        <f t="shared" si="4"/>
        <v/>
      </c>
      <c r="W89" s="37" t="str">
        <f t="shared" si="5"/>
        <v/>
      </c>
      <c r="X89" s="37" t="str">
        <f t="shared" si="6"/>
        <v/>
      </c>
      <c r="Y89" s="37" t="str">
        <f t="shared" si="7"/>
        <v/>
      </c>
      <c r="Z89" s="37" t="str">
        <f t="shared" si="8"/>
        <v/>
      </c>
      <c r="AA89" s="38"/>
    </row>
    <row r="90" spans="1:27" ht="13.5" customHeight="1" x14ac:dyDescent="0.3">
      <c r="A90" s="39">
        <v>67</v>
      </c>
      <c r="B90" s="33"/>
      <c r="C90" s="33"/>
      <c r="D90" s="33"/>
      <c r="E90" s="34"/>
      <c r="F90" s="33"/>
      <c r="G90" s="32" t="str">
        <f t="shared" si="0"/>
        <v/>
      </c>
      <c r="H90" s="35" t="str">
        <f t="array" ref="H90">IF(
  ISBLANK(C90),
  "",
  IF(
    ISBLANK(D90),
    (
      (
        G90
        + (LEN(C90)-LEN(SUBSTITUTE(UPPER(C90),"R","")))
        + (LEN(C90)-LEN(SUBSTITUTE(UPPER(C90),"Y","")))
        + (LEN(C90)-LEN(SUBSTITUTE(UPPER(C90),"M","")))
        + (LEN(C90)-LEN(SUBSTITUTE(UPPER(C90),"K","")))
        + (LEN(C90)-LEN(SUBSTITUTE(UPPER(C90),"S","")))
        + (LEN(C90)-LEN(SUBSTITUTE(UPPER(C90),"W","")))
        + 2*(LEN(C90)-LEN(SUBSTITUTE(UPPER(C90),"B","")))
        + 2*(LEN(C90)-LEN(SUBSTITUTE(UPPER(C90),"D","")))
        + 2*(LEN(C90)-LEN(SUBSTITUTE(UPPER(C90),"H","")))
        + 2*(LEN(C90)-LEN(SUBSTITUTE(UPPER(C90),"V","")))
        + 3*(LEN(C90)-LEN(SUBSTITUTE(UPPER(C90),"N","")))
      )
      *
      INDEX(PrimerPrices!$C$2:$C$500,
        MATCH(TRIM(E90) &amp; "|" &amp; TRIM(F90),
        PrimerPrices!$D$2:$D$500, 0)
      )
    ),
    INDEX(ProbePrices!$D$2:$D$500,
      MATCH(TRIM(D90) &amp; "|" &amp; TRIM(E90) &amp; "|" &amp; TRIM(F90),
      ProbePrices!$E$2:$E$500, 0)
    )
  )
  + (LEN(C90)-LEN(SUBSTITUTE(C90,"+",""))) * 10
  + (LEN(UPPER(C90))-LEN(SUBSTITUTE(UPPER(C90),"I",""))) * 10
  + (LEN(C90)-LEN(SUBSTITUTE(C90,"*",""))) * 10
)</f>
        <v/>
      </c>
      <c r="I90" s="32" t="str">
        <f t="shared" si="1"/>
        <v/>
      </c>
      <c r="J90" s="32" t="str">
        <f t="shared" si="2"/>
        <v/>
      </c>
      <c r="K90" s="40"/>
      <c r="L90" s="4"/>
      <c r="M90" s="5"/>
      <c r="N90" s="5"/>
      <c r="O90" s="5"/>
      <c r="P90" s="5"/>
      <c r="Q90" s="5"/>
      <c r="R90" s="5"/>
      <c r="S90" s="5"/>
      <c r="T90" s="5"/>
      <c r="U90" s="37" t="str">
        <f t="shared" si="3"/>
        <v/>
      </c>
      <c r="V90" s="37" t="str">
        <f t="shared" si="4"/>
        <v/>
      </c>
      <c r="W90" s="37" t="str">
        <f t="shared" si="5"/>
        <v/>
      </c>
      <c r="X90" s="37" t="str">
        <f t="shared" si="6"/>
        <v/>
      </c>
      <c r="Y90" s="37" t="str">
        <f t="shared" si="7"/>
        <v/>
      </c>
      <c r="Z90" s="37" t="str">
        <f t="shared" si="8"/>
        <v/>
      </c>
      <c r="AA90" s="38"/>
    </row>
    <row r="91" spans="1:27" ht="13.5" customHeight="1" x14ac:dyDescent="0.3">
      <c r="A91" s="39">
        <v>68</v>
      </c>
      <c r="B91" s="33"/>
      <c r="C91" s="33"/>
      <c r="D91" s="33"/>
      <c r="E91" s="34"/>
      <c r="F91" s="33"/>
      <c r="G91" s="32" t="str">
        <f t="shared" si="0"/>
        <v/>
      </c>
      <c r="H91" s="35" t="str">
        <f t="array" ref="H91">IF(
  ISBLANK(C91),
  "",
  IF(
    ISBLANK(D91),
    (
      (
        G91
        + (LEN(C91)-LEN(SUBSTITUTE(UPPER(C91),"R","")))
        + (LEN(C91)-LEN(SUBSTITUTE(UPPER(C91),"Y","")))
        + (LEN(C91)-LEN(SUBSTITUTE(UPPER(C91),"M","")))
        + (LEN(C91)-LEN(SUBSTITUTE(UPPER(C91),"K","")))
        + (LEN(C91)-LEN(SUBSTITUTE(UPPER(C91),"S","")))
        + (LEN(C91)-LEN(SUBSTITUTE(UPPER(C91),"W","")))
        + 2*(LEN(C91)-LEN(SUBSTITUTE(UPPER(C91),"B","")))
        + 2*(LEN(C91)-LEN(SUBSTITUTE(UPPER(C91),"D","")))
        + 2*(LEN(C91)-LEN(SUBSTITUTE(UPPER(C91),"H","")))
        + 2*(LEN(C91)-LEN(SUBSTITUTE(UPPER(C91),"V","")))
        + 3*(LEN(C91)-LEN(SUBSTITUTE(UPPER(C91),"N","")))
      )
      *
      INDEX(PrimerPrices!$C$2:$C$500,
        MATCH(TRIM(E91) &amp; "|" &amp; TRIM(F91),
        PrimerPrices!$D$2:$D$500, 0)
      )
    ),
    INDEX(ProbePrices!$D$2:$D$500,
      MATCH(TRIM(D91) &amp; "|" &amp; TRIM(E91) &amp; "|" &amp; TRIM(F91),
      ProbePrices!$E$2:$E$500, 0)
    )
  )
  + (LEN(C91)-LEN(SUBSTITUTE(C91,"+",""))) * 10
  + (LEN(UPPER(C91))-LEN(SUBSTITUTE(UPPER(C91),"I",""))) * 10
  + (LEN(C91)-LEN(SUBSTITUTE(C91,"*",""))) * 10
)</f>
        <v/>
      </c>
      <c r="I91" s="32" t="str">
        <f t="shared" si="1"/>
        <v/>
      </c>
      <c r="J91" s="32" t="str">
        <f t="shared" si="2"/>
        <v/>
      </c>
      <c r="K91" s="40"/>
      <c r="L91" s="4"/>
      <c r="M91" s="5"/>
      <c r="N91" s="5"/>
      <c r="O91" s="5"/>
      <c r="P91" s="5"/>
      <c r="Q91" s="5"/>
      <c r="R91" s="5"/>
      <c r="S91" s="5"/>
      <c r="T91" s="5"/>
      <c r="U91" s="37" t="str">
        <f t="shared" si="3"/>
        <v/>
      </c>
      <c r="V91" s="37" t="str">
        <f t="shared" si="4"/>
        <v/>
      </c>
      <c r="W91" s="37" t="str">
        <f t="shared" si="5"/>
        <v/>
      </c>
      <c r="X91" s="37" t="str">
        <f t="shared" si="6"/>
        <v/>
      </c>
      <c r="Y91" s="37" t="str">
        <f t="shared" si="7"/>
        <v/>
      </c>
      <c r="Z91" s="37" t="str">
        <f t="shared" si="8"/>
        <v/>
      </c>
      <c r="AA91" s="38"/>
    </row>
    <row r="92" spans="1:27" ht="13.5" customHeight="1" x14ac:dyDescent="0.3">
      <c r="A92" s="39">
        <v>69</v>
      </c>
      <c r="B92" s="33"/>
      <c r="C92" s="33"/>
      <c r="D92" s="33"/>
      <c r="E92" s="34"/>
      <c r="F92" s="33"/>
      <c r="G92" s="32" t="str">
        <f t="shared" si="0"/>
        <v/>
      </c>
      <c r="H92" s="35" t="str">
        <f t="array" ref="H92">IF(
  ISBLANK(C92),
  "",
  IF(
    ISBLANK(D92),
    (
      (
        G92
        + (LEN(C92)-LEN(SUBSTITUTE(UPPER(C92),"R","")))
        + (LEN(C92)-LEN(SUBSTITUTE(UPPER(C92),"Y","")))
        + (LEN(C92)-LEN(SUBSTITUTE(UPPER(C92),"M","")))
        + (LEN(C92)-LEN(SUBSTITUTE(UPPER(C92),"K","")))
        + (LEN(C92)-LEN(SUBSTITUTE(UPPER(C92),"S","")))
        + (LEN(C92)-LEN(SUBSTITUTE(UPPER(C92),"W","")))
        + 2*(LEN(C92)-LEN(SUBSTITUTE(UPPER(C92),"B","")))
        + 2*(LEN(C92)-LEN(SUBSTITUTE(UPPER(C92),"D","")))
        + 2*(LEN(C92)-LEN(SUBSTITUTE(UPPER(C92),"H","")))
        + 2*(LEN(C92)-LEN(SUBSTITUTE(UPPER(C92),"V","")))
        + 3*(LEN(C92)-LEN(SUBSTITUTE(UPPER(C92),"N","")))
      )
      *
      INDEX(PrimerPrices!$C$2:$C$500,
        MATCH(TRIM(E92) &amp; "|" &amp; TRIM(F92),
        PrimerPrices!$D$2:$D$500, 0)
      )
    ),
    INDEX(ProbePrices!$D$2:$D$500,
      MATCH(TRIM(D92) &amp; "|" &amp; TRIM(E92) &amp; "|" &amp; TRIM(F92),
      ProbePrices!$E$2:$E$500, 0)
    )
  )
  + (LEN(C92)-LEN(SUBSTITUTE(C92,"+",""))) * 10
  + (LEN(UPPER(C92))-LEN(SUBSTITUTE(UPPER(C92),"I",""))) * 10
  + (LEN(C92)-LEN(SUBSTITUTE(C92,"*",""))) * 10
)</f>
        <v/>
      </c>
      <c r="I92" s="32" t="str">
        <f t="shared" si="1"/>
        <v/>
      </c>
      <c r="J92" s="32" t="str">
        <f t="shared" si="2"/>
        <v/>
      </c>
      <c r="K92" s="40"/>
      <c r="L92" s="4"/>
      <c r="M92" s="5"/>
      <c r="N92" s="5"/>
      <c r="O92" s="5"/>
      <c r="P92" s="5"/>
      <c r="Q92" s="5"/>
      <c r="R92" s="5"/>
      <c r="S92" s="5"/>
      <c r="T92" s="5"/>
      <c r="U92" s="37" t="str">
        <f t="shared" si="3"/>
        <v/>
      </c>
      <c r="V92" s="37" t="str">
        <f t="shared" si="4"/>
        <v/>
      </c>
      <c r="W92" s="37" t="str">
        <f t="shared" si="5"/>
        <v/>
      </c>
      <c r="X92" s="37" t="str">
        <f t="shared" si="6"/>
        <v/>
      </c>
      <c r="Y92" s="37" t="str">
        <f t="shared" si="7"/>
        <v/>
      </c>
      <c r="Z92" s="37" t="str">
        <f t="shared" si="8"/>
        <v/>
      </c>
      <c r="AA92" s="38"/>
    </row>
    <row r="93" spans="1:27" ht="13.5" customHeight="1" x14ac:dyDescent="0.3">
      <c r="A93" s="39">
        <v>70</v>
      </c>
      <c r="B93" s="33"/>
      <c r="C93" s="33"/>
      <c r="D93" s="33"/>
      <c r="E93" s="34"/>
      <c r="F93" s="33"/>
      <c r="G93" s="32" t="str">
        <f t="shared" si="0"/>
        <v/>
      </c>
      <c r="H93" s="35" t="str">
        <f t="array" ref="H93">IF(
  ISBLANK(C93),
  "",
  IF(
    ISBLANK(D93),
    (
      (
        G93
        + (LEN(C93)-LEN(SUBSTITUTE(UPPER(C93),"R","")))
        + (LEN(C93)-LEN(SUBSTITUTE(UPPER(C93),"Y","")))
        + (LEN(C93)-LEN(SUBSTITUTE(UPPER(C93),"M","")))
        + (LEN(C93)-LEN(SUBSTITUTE(UPPER(C93),"K","")))
        + (LEN(C93)-LEN(SUBSTITUTE(UPPER(C93),"S","")))
        + (LEN(C93)-LEN(SUBSTITUTE(UPPER(C93),"W","")))
        + 2*(LEN(C93)-LEN(SUBSTITUTE(UPPER(C93),"B","")))
        + 2*(LEN(C93)-LEN(SUBSTITUTE(UPPER(C93),"D","")))
        + 2*(LEN(C93)-LEN(SUBSTITUTE(UPPER(C93),"H","")))
        + 2*(LEN(C93)-LEN(SUBSTITUTE(UPPER(C93),"V","")))
        + 3*(LEN(C93)-LEN(SUBSTITUTE(UPPER(C93),"N","")))
      )
      *
      INDEX(PrimerPrices!$C$2:$C$500,
        MATCH(TRIM(E93) &amp; "|" &amp; TRIM(F93),
        PrimerPrices!$D$2:$D$500, 0)
      )
    ),
    INDEX(ProbePrices!$D$2:$D$500,
      MATCH(TRIM(D93) &amp; "|" &amp; TRIM(E93) &amp; "|" &amp; TRIM(F93),
      ProbePrices!$E$2:$E$500, 0)
    )
  )
  + (LEN(C93)-LEN(SUBSTITUTE(C93,"+",""))) * 10
  + (LEN(UPPER(C93))-LEN(SUBSTITUTE(UPPER(C93),"I",""))) * 10
  + (LEN(C93)-LEN(SUBSTITUTE(C93,"*",""))) * 10
)</f>
        <v/>
      </c>
      <c r="I93" s="32" t="str">
        <f t="shared" si="1"/>
        <v/>
      </c>
      <c r="J93" s="32" t="str">
        <f t="shared" si="2"/>
        <v/>
      </c>
      <c r="K93" s="40"/>
      <c r="L93" s="4"/>
      <c r="M93" s="5"/>
      <c r="N93" s="5"/>
      <c r="O93" s="5"/>
      <c r="P93" s="5"/>
      <c r="Q93" s="5"/>
      <c r="R93" s="5"/>
      <c r="S93" s="5"/>
      <c r="T93" s="5"/>
      <c r="U93" s="37" t="str">
        <f t="shared" si="3"/>
        <v/>
      </c>
      <c r="V93" s="37" t="str">
        <f t="shared" si="4"/>
        <v/>
      </c>
      <c r="W93" s="37" t="str">
        <f t="shared" si="5"/>
        <v/>
      </c>
      <c r="X93" s="37" t="str">
        <f t="shared" si="6"/>
        <v/>
      </c>
      <c r="Y93" s="37" t="str">
        <f t="shared" si="7"/>
        <v/>
      </c>
      <c r="Z93" s="37" t="str">
        <f t="shared" si="8"/>
        <v/>
      </c>
      <c r="AA93" s="38"/>
    </row>
    <row r="94" spans="1:27" ht="13.5" customHeight="1" x14ac:dyDescent="0.3">
      <c r="A94" s="39">
        <v>71</v>
      </c>
      <c r="B94" s="33"/>
      <c r="C94" s="33"/>
      <c r="D94" s="33"/>
      <c r="E94" s="34"/>
      <c r="F94" s="33"/>
      <c r="G94" s="32" t="str">
        <f t="shared" si="0"/>
        <v/>
      </c>
      <c r="H94" s="35" t="str">
        <f t="array" ref="H94">IF(
  ISBLANK(C94),
  "",
  IF(
    ISBLANK(D94),
    (
      (
        G94
        + (LEN(C94)-LEN(SUBSTITUTE(UPPER(C94),"R","")))
        + (LEN(C94)-LEN(SUBSTITUTE(UPPER(C94),"Y","")))
        + (LEN(C94)-LEN(SUBSTITUTE(UPPER(C94),"M","")))
        + (LEN(C94)-LEN(SUBSTITUTE(UPPER(C94),"K","")))
        + (LEN(C94)-LEN(SUBSTITUTE(UPPER(C94),"S","")))
        + (LEN(C94)-LEN(SUBSTITUTE(UPPER(C94),"W","")))
        + 2*(LEN(C94)-LEN(SUBSTITUTE(UPPER(C94),"B","")))
        + 2*(LEN(C94)-LEN(SUBSTITUTE(UPPER(C94),"D","")))
        + 2*(LEN(C94)-LEN(SUBSTITUTE(UPPER(C94),"H","")))
        + 2*(LEN(C94)-LEN(SUBSTITUTE(UPPER(C94),"V","")))
        + 3*(LEN(C94)-LEN(SUBSTITUTE(UPPER(C94),"N","")))
      )
      *
      INDEX(PrimerPrices!$C$2:$C$500,
        MATCH(TRIM(E94) &amp; "|" &amp; TRIM(F94),
        PrimerPrices!$D$2:$D$500, 0)
      )
    ),
    INDEX(ProbePrices!$D$2:$D$500,
      MATCH(TRIM(D94) &amp; "|" &amp; TRIM(E94) &amp; "|" &amp; TRIM(F94),
      ProbePrices!$E$2:$E$500, 0)
    )
  )
  + (LEN(C94)-LEN(SUBSTITUTE(C94,"+",""))) * 10
  + (LEN(UPPER(C94))-LEN(SUBSTITUTE(UPPER(C94),"I",""))) * 10
  + (LEN(C94)-LEN(SUBSTITUTE(C94,"*",""))) * 10
)</f>
        <v/>
      </c>
      <c r="I94" s="32" t="str">
        <f t="shared" si="1"/>
        <v/>
      </c>
      <c r="J94" s="32" t="str">
        <f t="shared" si="2"/>
        <v/>
      </c>
      <c r="K94" s="40"/>
      <c r="L94" s="4"/>
      <c r="M94" s="5"/>
      <c r="N94" s="5"/>
      <c r="O94" s="5"/>
      <c r="P94" s="5"/>
      <c r="Q94" s="5"/>
      <c r="R94" s="5"/>
      <c r="S94" s="5"/>
      <c r="T94" s="5"/>
      <c r="U94" s="37" t="str">
        <f t="shared" si="3"/>
        <v/>
      </c>
      <c r="V94" s="37" t="str">
        <f t="shared" si="4"/>
        <v/>
      </c>
      <c r="W94" s="37" t="str">
        <f t="shared" si="5"/>
        <v/>
      </c>
      <c r="X94" s="37" t="str">
        <f t="shared" si="6"/>
        <v/>
      </c>
      <c r="Y94" s="37" t="str">
        <f t="shared" si="7"/>
        <v/>
      </c>
      <c r="Z94" s="37" t="str">
        <f t="shared" si="8"/>
        <v/>
      </c>
      <c r="AA94" s="38"/>
    </row>
    <row r="95" spans="1:27" ht="13.5" customHeight="1" x14ac:dyDescent="0.3">
      <c r="A95" s="39">
        <v>72</v>
      </c>
      <c r="B95" s="33"/>
      <c r="C95" s="33"/>
      <c r="D95" s="33"/>
      <c r="E95" s="34"/>
      <c r="F95" s="33"/>
      <c r="G95" s="32" t="str">
        <f t="shared" si="0"/>
        <v/>
      </c>
      <c r="H95" s="35" t="str">
        <f t="array" ref="H95">IF(
  ISBLANK(C95),
  "",
  IF(
    ISBLANK(D95),
    (
      (
        G95
        + (LEN(C95)-LEN(SUBSTITUTE(UPPER(C95),"R","")))
        + (LEN(C95)-LEN(SUBSTITUTE(UPPER(C95),"Y","")))
        + (LEN(C95)-LEN(SUBSTITUTE(UPPER(C95),"M","")))
        + (LEN(C95)-LEN(SUBSTITUTE(UPPER(C95),"K","")))
        + (LEN(C95)-LEN(SUBSTITUTE(UPPER(C95),"S","")))
        + (LEN(C95)-LEN(SUBSTITUTE(UPPER(C95),"W","")))
        + 2*(LEN(C95)-LEN(SUBSTITUTE(UPPER(C95),"B","")))
        + 2*(LEN(C95)-LEN(SUBSTITUTE(UPPER(C95),"D","")))
        + 2*(LEN(C95)-LEN(SUBSTITUTE(UPPER(C95),"H","")))
        + 2*(LEN(C95)-LEN(SUBSTITUTE(UPPER(C95),"V","")))
        + 3*(LEN(C95)-LEN(SUBSTITUTE(UPPER(C95),"N","")))
      )
      *
      INDEX(PrimerPrices!$C$2:$C$500,
        MATCH(TRIM(E95) &amp; "|" &amp; TRIM(F95),
        PrimerPrices!$D$2:$D$500, 0)
      )
    ),
    INDEX(ProbePrices!$D$2:$D$500,
      MATCH(TRIM(D95) &amp; "|" &amp; TRIM(E95) &amp; "|" &amp; TRIM(F95),
      ProbePrices!$E$2:$E$500, 0)
    )
  )
  + (LEN(C95)-LEN(SUBSTITUTE(C95,"+",""))) * 10
  + (LEN(UPPER(C95))-LEN(SUBSTITUTE(UPPER(C95),"I",""))) * 10
  + (LEN(C95)-LEN(SUBSTITUTE(C95,"*",""))) * 10
)</f>
        <v/>
      </c>
      <c r="I95" s="32" t="str">
        <f t="shared" si="1"/>
        <v/>
      </c>
      <c r="J95" s="32" t="str">
        <f t="shared" si="2"/>
        <v/>
      </c>
      <c r="K95" s="40"/>
      <c r="L95" s="4"/>
      <c r="M95" s="5"/>
      <c r="N95" s="5"/>
      <c r="O95" s="5"/>
      <c r="P95" s="5"/>
      <c r="Q95" s="5"/>
      <c r="R95" s="5"/>
      <c r="S95" s="5"/>
      <c r="T95" s="5"/>
      <c r="U95" s="37" t="str">
        <f t="shared" si="3"/>
        <v/>
      </c>
      <c r="V95" s="37" t="str">
        <f t="shared" si="4"/>
        <v/>
      </c>
      <c r="W95" s="37" t="str">
        <f t="shared" si="5"/>
        <v/>
      </c>
      <c r="X95" s="37" t="str">
        <f t="shared" si="6"/>
        <v/>
      </c>
      <c r="Y95" s="37" t="str">
        <f t="shared" si="7"/>
        <v/>
      </c>
      <c r="Z95" s="37" t="str">
        <f t="shared" si="8"/>
        <v/>
      </c>
      <c r="AA95" s="38"/>
    </row>
    <row r="96" spans="1:27" ht="13.5" customHeight="1" x14ac:dyDescent="0.3">
      <c r="A96" s="39">
        <v>73</v>
      </c>
      <c r="B96" s="33"/>
      <c r="C96" s="33"/>
      <c r="D96" s="33"/>
      <c r="E96" s="34"/>
      <c r="F96" s="33"/>
      <c r="G96" s="32" t="str">
        <f t="shared" si="0"/>
        <v/>
      </c>
      <c r="H96" s="35" t="str">
        <f t="array" ref="H96">IF(
  ISBLANK(C96),
  "",
  IF(
    ISBLANK(D96),
    (
      (
        G96
        + (LEN(C96)-LEN(SUBSTITUTE(UPPER(C96),"R","")))
        + (LEN(C96)-LEN(SUBSTITUTE(UPPER(C96),"Y","")))
        + (LEN(C96)-LEN(SUBSTITUTE(UPPER(C96),"M","")))
        + (LEN(C96)-LEN(SUBSTITUTE(UPPER(C96),"K","")))
        + (LEN(C96)-LEN(SUBSTITUTE(UPPER(C96),"S","")))
        + (LEN(C96)-LEN(SUBSTITUTE(UPPER(C96),"W","")))
        + 2*(LEN(C96)-LEN(SUBSTITUTE(UPPER(C96),"B","")))
        + 2*(LEN(C96)-LEN(SUBSTITUTE(UPPER(C96),"D","")))
        + 2*(LEN(C96)-LEN(SUBSTITUTE(UPPER(C96),"H","")))
        + 2*(LEN(C96)-LEN(SUBSTITUTE(UPPER(C96),"V","")))
        + 3*(LEN(C96)-LEN(SUBSTITUTE(UPPER(C96),"N","")))
      )
      *
      INDEX(PrimerPrices!$C$2:$C$500,
        MATCH(TRIM(E96) &amp; "|" &amp; TRIM(F96),
        PrimerPrices!$D$2:$D$500, 0)
      )
    ),
    INDEX(ProbePrices!$D$2:$D$500,
      MATCH(TRIM(D96) &amp; "|" &amp; TRIM(E96) &amp; "|" &amp; TRIM(F96),
      ProbePrices!$E$2:$E$500, 0)
    )
  )
  + (LEN(C96)-LEN(SUBSTITUTE(C96,"+",""))) * 10
  + (LEN(UPPER(C96))-LEN(SUBSTITUTE(UPPER(C96),"I",""))) * 10
  + (LEN(C96)-LEN(SUBSTITUTE(C96,"*",""))) * 10
)</f>
        <v/>
      </c>
      <c r="I96" s="32" t="str">
        <f t="shared" si="1"/>
        <v/>
      </c>
      <c r="J96" s="32" t="str">
        <f t="shared" si="2"/>
        <v/>
      </c>
      <c r="K96" s="40"/>
      <c r="L96" s="4"/>
      <c r="M96" s="5"/>
      <c r="N96" s="5"/>
      <c r="O96" s="5"/>
      <c r="P96" s="5"/>
      <c r="Q96" s="5"/>
      <c r="R96" s="5"/>
      <c r="S96" s="5"/>
      <c r="T96" s="5"/>
      <c r="U96" s="37" t="str">
        <f t="shared" si="3"/>
        <v/>
      </c>
      <c r="V96" s="37" t="str">
        <f t="shared" si="4"/>
        <v/>
      </c>
      <c r="W96" s="37" t="str">
        <f t="shared" si="5"/>
        <v/>
      </c>
      <c r="X96" s="37" t="str">
        <f t="shared" si="6"/>
        <v/>
      </c>
      <c r="Y96" s="37" t="str">
        <f t="shared" si="7"/>
        <v/>
      </c>
      <c r="Z96" s="37" t="str">
        <f t="shared" si="8"/>
        <v/>
      </c>
      <c r="AA96" s="38"/>
    </row>
    <row r="97" spans="1:27" ht="13.5" customHeight="1" x14ac:dyDescent="0.3">
      <c r="A97" s="39">
        <v>74</v>
      </c>
      <c r="B97" s="33"/>
      <c r="C97" s="33"/>
      <c r="D97" s="33"/>
      <c r="E97" s="34"/>
      <c r="F97" s="33"/>
      <c r="G97" s="32" t="str">
        <f t="shared" si="0"/>
        <v/>
      </c>
      <c r="H97" s="35" t="str">
        <f t="array" ref="H97">IF(
  ISBLANK(C97),
  "",
  IF(
    ISBLANK(D97),
    (
      (
        G97
        + (LEN(C97)-LEN(SUBSTITUTE(UPPER(C97),"R","")))
        + (LEN(C97)-LEN(SUBSTITUTE(UPPER(C97),"Y","")))
        + (LEN(C97)-LEN(SUBSTITUTE(UPPER(C97),"M","")))
        + (LEN(C97)-LEN(SUBSTITUTE(UPPER(C97),"K","")))
        + (LEN(C97)-LEN(SUBSTITUTE(UPPER(C97),"S","")))
        + (LEN(C97)-LEN(SUBSTITUTE(UPPER(C97),"W","")))
        + 2*(LEN(C97)-LEN(SUBSTITUTE(UPPER(C97),"B","")))
        + 2*(LEN(C97)-LEN(SUBSTITUTE(UPPER(C97),"D","")))
        + 2*(LEN(C97)-LEN(SUBSTITUTE(UPPER(C97),"H","")))
        + 2*(LEN(C97)-LEN(SUBSTITUTE(UPPER(C97),"V","")))
        + 3*(LEN(C97)-LEN(SUBSTITUTE(UPPER(C97),"N","")))
      )
      *
      INDEX(PrimerPrices!$C$2:$C$500,
        MATCH(TRIM(E97) &amp; "|" &amp; TRIM(F97),
        PrimerPrices!$D$2:$D$500, 0)
      )
    ),
    INDEX(ProbePrices!$D$2:$D$500,
      MATCH(TRIM(D97) &amp; "|" &amp; TRIM(E97) &amp; "|" &amp; TRIM(F97),
      ProbePrices!$E$2:$E$500, 0)
    )
  )
  + (LEN(C97)-LEN(SUBSTITUTE(C97,"+",""))) * 10
  + (LEN(UPPER(C97))-LEN(SUBSTITUTE(UPPER(C97),"I",""))) * 10
  + (LEN(C97)-LEN(SUBSTITUTE(C97,"*",""))) * 10
)</f>
        <v/>
      </c>
      <c r="I97" s="32" t="str">
        <f t="shared" si="1"/>
        <v/>
      </c>
      <c r="J97" s="32" t="str">
        <f t="shared" si="2"/>
        <v/>
      </c>
      <c r="K97" s="40"/>
      <c r="L97" s="4"/>
      <c r="M97" s="5"/>
      <c r="N97" s="5"/>
      <c r="O97" s="5"/>
      <c r="P97" s="5"/>
      <c r="Q97" s="5"/>
      <c r="R97" s="5"/>
      <c r="S97" s="5"/>
      <c r="T97" s="5"/>
      <c r="U97" s="37" t="str">
        <f t="shared" si="3"/>
        <v/>
      </c>
      <c r="V97" s="37" t="str">
        <f t="shared" si="4"/>
        <v/>
      </c>
      <c r="W97" s="37" t="str">
        <f t="shared" si="5"/>
        <v/>
      </c>
      <c r="X97" s="37" t="str">
        <f t="shared" si="6"/>
        <v/>
      </c>
      <c r="Y97" s="37" t="str">
        <f t="shared" si="7"/>
        <v/>
      </c>
      <c r="Z97" s="37" t="str">
        <f t="shared" si="8"/>
        <v/>
      </c>
      <c r="AA97" s="38"/>
    </row>
    <row r="98" spans="1:27" ht="13.5" customHeight="1" x14ac:dyDescent="0.3">
      <c r="A98" s="39">
        <v>75</v>
      </c>
      <c r="B98" s="33"/>
      <c r="C98" s="33"/>
      <c r="D98" s="33"/>
      <c r="E98" s="34"/>
      <c r="F98" s="33"/>
      <c r="G98" s="32" t="str">
        <f t="shared" si="0"/>
        <v/>
      </c>
      <c r="H98" s="35" t="str">
        <f t="array" ref="H98">IF(
  ISBLANK(C98),
  "",
  IF(
    ISBLANK(D98),
    (
      (
        G98
        + (LEN(C98)-LEN(SUBSTITUTE(UPPER(C98),"R","")))
        + (LEN(C98)-LEN(SUBSTITUTE(UPPER(C98),"Y","")))
        + (LEN(C98)-LEN(SUBSTITUTE(UPPER(C98),"M","")))
        + (LEN(C98)-LEN(SUBSTITUTE(UPPER(C98),"K","")))
        + (LEN(C98)-LEN(SUBSTITUTE(UPPER(C98),"S","")))
        + (LEN(C98)-LEN(SUBSTITUTE(UPPER(C98),"W","")))
        + 2*(LEN(C98)-LEN(SUBSTITUTE(UPPER(C98),"B","")))
        + 2*(LEN(C98)-LEN(SUBSTITUTE(UPPER(C98),"D","")))
        + 2*(LEN(C98)-LEN(SUBSTITUTE(UPPER(C98),"H","")))
        + 2*(LEN(C98)-LEN(SUBSTITUTE(UPPER(C98),"V","")))
        + 3*(LEN(C98)-LEN(SUBSTITUTE(UPPER(C98),"N","")))
      )
      *
      INDEX(PrimerPrices!$C$2:$C$500,
        MATCH(TRIM(E98) &amp; "|" &amp; TRIM(F98),
        PrimerPrices!$D$2:$D$500, 0)
      )
    ),
    INDEX(ProbePrices!$D$2:$D$500,
      MATCH(TRIM(D98) &amp; "|" &amp; TRIM(E98) &amp; "|" &amp; TRIM(F98),
      ProbePrices!$E$2:$E$500, 0)
    )
  )
  + (LEN(C98)-LEN(SUBSTITUTE(C98,"+",""))) * 10
  + (LEN(UPPER(C98))-LEN(SUBSTITUTE(UPPER(C98),"I",""))) * 10
  + (LEN(C98)-LEN(SUBSTITUTE(C98,"*",""))) * 10
)</f>
        <v/>
      </c>
      <c r="I98" s="32" t="str">
        <f t="shared" si="1"/>
        <v/>
      </c>
      <c r="J98" s="32" t="str">
        <f t="shared" si="2"/>
        <v/>
      </c>
      <c r="K98" s="40"/>
      <c r="L98" s="4"/>
      <c r="M98" s="5"/>
      <c r="N98" s="5"/>
      <c r="O98" s="5"/>
      <c r="P98" s="5"/>
      <c r="Q98" s="5"/>
      <c r="R98" s="5"/>
      <c r="S98" s="5"/>
      <c r="T98" s="5"/>
      <c r="U98" s="37" t="str">
        <f t="shared" si="3"/>
        <v/>
      </c>
      <c r="V98" s="37" t="str">
        <f t="shared" si="4"/>
        <v/>
      </c>
      <c r="W98" s="37" t="str">
        <f t="shared" si="5"/>
        <v/>
      </c>
      <c r="X98" s="37" t="str">
        <f t="shared" si="6"/>
        <v/>
      </c>
      <c r="Y98" s="37" t="str">
        <f t="shared" si="7"/>
        <v/>
      </c>
      <c r="Z98" s="37" t="str">
        <f t="shared" si="8"/>
        <v/>
      </c>
      <c r="AA98" s="38"/>
    </row>
    <row r="99" spans="1:27" ht="13.5" customHeight="1" x14ac:dyDescent="0.3">
      <c r="A99" s="39">
        <v>76</v>
      </c>
      <c r="B99" s="33"/>
      <c r="C99" s="33"/>
      <c r="D99" s="33"/>
      <c r="E99" s="34"/>
      <c r="F99" s="33"/>
      <c r="G99" s="32" t="str">
        <f t="shared" si="0"/>
        <v/>
      </c>
      <c r="H99" s="35" t="str">
        <f t="array" ref="H99">IF(
  ISBLANK(C99),
  "",
  IF(
    ISBLANK(D99),
    (
      (
        G99
        + (LEN(C99)-LEN(SUBSTITUTE(UPPER(C99),"R","")))
        + (LEN(C99)-LEN(SUBSTITUTE(UPPER(C99),"Y","")))
        + (LEN(C99)-LEN(SUBSTITUTE(UPPER(C99),"M","")))
        + (LEN(C99)-LEN(SUBSTITUTE(UPPER(C99),"K","")))
        + (LEN(C99)-LEN(SUBSTITUTE(UPPER(C99),"S","")))
        + (LEN(C99)-LEN(SUBSTITUTE(UPPER(C99),"W","")))
        + 2*(LEN(C99)-LEN(SUBSTITUTE(UPPER(C99),"B","")))
        + 2*(LEN(C99)-LEN(SUBSTITUTE(UPPER(C99),"D","")))
        + 2*(LEN(C99)-LEN(SUBSTITUTE(UPPER(C99),"H","")))
        + 2*(LEN(C99)-LEN(SUBSTITUTE(UPPER(C99),"V","")))
        + 3*(LEN(C99)-LEN(SUBSTITUTE(UPPER(C99),"N","")))
      )
      *
      INDEX(PrimerPrices!$C$2:$C$500,
        MATCH(TRIM(E99) &amp; "|" &amp; TRIM(F99),
        PrimerPrices!$D$2:$D$500, 0)
      )
    ),
    INDEX(ProbePrices!$D$2:$D$500,
      MATCH(TRIM(D99) &amp; "|" &amp; TRIM(E99) &amp; "|" &amp; TRIM(F99),
      ProbePrices!$E$2:$E$500, 0)
    )
  )
  + (LEN(C99)-LEN(SUBSTITUTE(C99,"+",""))) * 10
  + (LEN(UPPER(C99))-LEN(SUBSTITUTE(UPPER(C99),"I",""))) * 10
  + (LEN(C99)-LEN(SUBSTITUTE(C99,"*",""))) * 10
)</f>
        <v/>
      </c>
      <c r="I99" s="32" t="str">
        <f t="shared" si="1"/>
        <v/>
      </c>
      <c r="J99" s="32" t="str">
        <f t="shared" si="2"/>
        <v/>
      </c>
      <c r="K99" s="40"/>
      <c r="L99" s="4"/>
      <c r="M99" s="5"/>
      <c r="N99" s="5"/>
      <c r="O99" s="5"/>
      <c r="P99" s="5"/>
      <c r="Q99" s="5"/>
      <c r="R99" s="5"/>
      <c r="S99" s="5"/>
      <c r="T99" s="5"/>
      <c r="U99" s="37" t="str">
        <f t="shared" si="3"/>
        <v/>
      </c>
      <c r="V99" s="37" t="str">
        <f t="shared" si="4"/>
        <v/>
      </c>
      <c r="W99" s="37" t="str">
        <f t="shared" si="5"/>
        <v/>
      </c>
      <c r="X99" s="37" t="str">
        <f t="shared" si="6"/>
        <v/>
      </c>
      <c r="Y99" s="37" t="str">
        <f t="shared" si="7"/>
        <v/>
      </c>
      <c r="Z99" s="37" t="str">
        <f t="shared" si="8"/>
        <v/>
      </c>
      <c r="AA99" s="38"/>
    </row>
    <row r="100" spans="1:27" ht="13.5" customHeight="1" x14ac:dyDescent="0.3">
      <c r="A100" s="39">
        <v>77</v>
      </c>
      <c r="B100" s="33"/>
      <c r="C100" s="33"/>
      <c r="D100" s="33"/>
      <c r="E100" s="34"/>
      <c r="F100" s="33"/>
      <c r="G100" s="32" t="str">
        <f t="shared" si="0"/>
        <v/>
      </c>
      <c r="H100" s="35" t="str">
        <f t="array" ref="H100">IF(
  ISBLANK(C100),
  "",
  IF(
    ISBLANK(D100),
    (
      (
        G100
        + (LEN(C100)-LEN(SUBSTITUTE(UPPER(C100),"R","")))
        + (LEN(C100)-LEN(SUBSTITUTE(UPPER(C100),"Y","")))
        + (LEN(C100)-LEN(SUBSTITUTE(UPPER(C100),"M","")))
        + (LEN(C100)-LEN(SUBSTITUTE(UPPER(C100),"K","")))
        + (LEN(C100)-LEN(SUBSTITUTE(UPPER(C100),"S","")))
        + (LEN(C100)-LEN(SUBSTITUTE(UPPER(C100),"W","")))
        + 2*(LEN(C100)-LEN(SUBSTITUTE(UPPER(C100),"B","")))
        + 2*(LEN(C100)-LEN(SUBSTITUTE(UPPER(C100),"D","")))
        + 2*(LEN(C100)-LEN(SUBSTITUTE(UPPER(C100),"H","")))
        + 2*(LEN(C100)-LEN(SUBSTITUTE(UPPER(C100),"V","")))
        + 3*(LEN(C100)-LEN(SUBSTITUTE(UPPER(C100),"N","")))
      )
      *
      INDEX(PrimerPrices!$C$2:$C$500,
        MATCH(TRIM(E100) &amp; "|" &amp; TRIM(F100),
        PrimerPrices!$D$2:$D$500, 0)
      )
    ),
    INDEX(ProbePrices!$D$2:$D$500,
      MATCH(TRIM(D100) &amp; "|" &amp; TRIM(E100) &amp; "|" &amp; TRIM(F100),
      ProbePrices!$E$2:$E$500, 0)
    )
  )
  + (LEN(C100)-LEN(SUBSTITUTE(C100,"+",""))) * 10
  + (LEN(UPPER(C100))-LEN(SUBSTITUTE(UPPER(C100),"I",""))) * 10
  + (LEN(C100)-LEN(SUBSTITUTE(C100,"*",""))) * 10
)</f>
        <v/>
      </c>
      <c r="I100" s="32" t="str">
        <f t="shared" si="1"/>
        <v/>
      </c>
      <c r="J100" s="32" t="str">
        <f t="shared" si="2"/>
        <v/>
      </c>
      <c r="K100" s="40"/>
      <c r="L100" s="4"/>
      <c r="M100" s="5"/>
      <c r="N100" s="5"/>
      <c r="O100" s="5"/>
      <c r="P100" s="5"/>
      <c r="Q100" s="5"/>
      <c r="R100" s="5"/>
      <c r="S100" s="5"/>
      <c r="T100" s="5"/>
      <c r="U100" s="37" t="str">
        <f t="shared" si="3"/>
        <v/>
      </c>
      <c r="V100" s="37" t="str">
        <f t="shared" si="4"/>
        <v/>
      </c>
      <c r="W100" s="37" t="str">
        <f t="shared" si="5"/>
        <v/>
      </c>
      <c r="X100" s="37" t="str">
        <f t="shared" si="6"/>
        <v/>
      </c>
      <c r="Y100" s="37" t="str">
        <f t="shared" si="7"/>
        <v/>
      </c>
      <c r="Z100" s="37" t="str">
        <f t="shared" si="8"/>
        <v/>
      </c>
      <c r="AA100" s="38"/>
    </row>
    <row r="101" spans="1:27" ht="13.5" customHeight="1" x14ac:dyDescent="0.3">
      <c r="A101" s="39">
        <v>78</v>
      </c>
      <c r="B101" s="33"/>
      <c r="C101" s="33"/>
      <c r="D101" s="33"/>
      <c r="E101" s="34"/>
      <c r="F101" s="33"/>
      <c r="G101" s="32" t="str">
        <f t="shared" si="0"/>
        <v/>
      </c>
      <c r="H101" s="35" t="str">
        <f t="array" ref="H101">IF(
  ISBLANK(C101),
  "",
  IF(
    ISBLANK(D101),
    (
      (
        G101
        + (LEN(C101)-LEN(SUBSTITUTE(UPPER(C101),"R","")))
        + (LEN(C101)-LEN(SUBSTITUTE(UPPER(C101),"Y","")))
        + (LEN(C101)-LEN(SUBSTITUTE(UPPER(C101),"M","")))
        + (LEN(C101)-LEN(SUBSTITUTE(UPPER(C101),"K","")))
        + (LEN(C101)-LEN(SUBSTITUTE(UPPER(C101),"S","")))
        + (LEN(C101)-LEN(SUBSTITUTE(UPPER(C101),"W","")))
        + 2*(LEN(C101)-LEN(SUBSTITUTE(UPPER(C101),"B","")))
        + 2*(LEN(C101)-LEN(SUBSTITUTE(UPPER(C101),"D","")))
        + 2*(LEN(C101)-LEN(SUBSTITUTE(UPPER(C101),"H","")))
        + 2*(LEN(C101)-LEN(SUBSTITUTE(UPPER(C101),"V","")))
        + 3*(LEN(C101)-LEN(SUBSTITUTE(UPPER(C101),"N","")))
      )
      *
      INDEX(PrimerPrices!$C$2:$C$500,
        MATCH(TRIM(E101) &amp; "|" &amp; TRIM(F101),
        PrimerPrices!$D$2:$D$500, 0)
      )
    ),
    INDEX(ProbePrices!$D$2:$D$500,
      MATCH(TRIM(D101) &amp; "|" &amp; TRIM(E101) &amp; "|" &amp; TRIM(F101),
      ProbePrices!$E$2:$E$500, 0)
    )
  )
  + (LEN(C101)-LEN(SUBSTITUTE(C101,"+",""))) * 10
  + (LEN(UPPER(C101))-LEN(SUBSTITUTE(UPPER(C101),"I",""))) * 10
  + (LEN(C101)-LEN(SUBSTITUTE(C101,"*",""))) * 10
)</f>
        <v/>
      </c>
      <c r="I101" s="32" t="str">
        <f t="shared" si="1"/>
        <v/>
      </c>
      <c r="J101" s="32" t="str">
        <f t="shared" si="2"/>
        <v/>
      </c>
      <c r="K101" s="40"/>
      <c r="L101" s="4"/>
      <c r="M101" s="5"/>
      <c r="N101" s="5"/>
      <c r="O101" s="5"/>
      <c r="P101" s="5"/>
      <c r="Q101" s="5"/>
      <c r="R101" s="5"/>
      <c r="S101" s="5"/>
      <c r="T101" s="5"/>
      <c r="U101" s="37" t="str">
        <f t="shared" si="3"/>
        <v/>
      </c>
      <c r="V101" s="37" t="str">
        <f t="shared" si="4"/>
        <v/>
      </c>
      <c r="W101" s="37" t="str">
        <f t="shared" si="5"/>
        <v/>
      </c>
      <c r="X101" s="37" t="str">
        <f t="shared" si="6"/>
        <v/>
      </c>
      <c r="Y101" s="37" t="str">
        <f t="shared" si="7"/>
        <v/>
      </c>
      <c r="Z101" s="37" t="str">
        <f t="shared" si="8"/>
        <v/>
      </c>
      <c r="AA101" s="38"/>
    </row>
    <row r="102" spans="1:27" ht="13.5" customHeight="1" x14ac:dyDescent="0.3">
      <c r="A102" s="39">
        <v>79</v>
      </c>
      <c r="B102" s="33"/>
      <c r="C102" s="33"/>
      <c r="D102" s="33"/>
      <c r="E102" s="34"/>
      <c r="F102" s="33"/>
      <c r="G102" s="32" t="str">
        <f t="shared" si="0"/>
        <v/>
      </c>
      <c r="H102" s="35" t="str">
        <f t="array" ref="H102">IF(
  ISBLANK(C102),
  "",
  IF(
    ISBLANK(D102),
    (
      (
        G102
        + (LEN(C102)-LEN(SUBSTITUTE(UPPER(C102),"R","")))
        + (LEN(C102)-LEN(SUBSTITUTE(UPPER(C102),"Y","")))
        + (LEN(C102)-LEN(SUBSTITUTE(UPPER(C102),"M","")))
        + (LEN(C102)-LEN(SUBSTITUTE(UPPER(C102),"K","")))
        + (LEN(C102)-LEN(SUBSTITUTE(UPPER(C102),"S","")))
        + (LEN(C102)-LEN(SUBSTITUTE(UPPER(C102),"W","")))
        + 2*(LEN(C102)-LEN(SUBSTITUTE(UPPER(C102),"B","")))
        + 2*(LEN(C102)-LEN(SUBSTITUTE(UPPER(C102),"D","")))
        + 2*(LEN(C102)-LEN(SUBSTITUTE(UPPER(C102),"H","")))
        + 2*(LEN(C102)-LEN(SUBSTITUTE(UPPER(C102),"V","")))
        + 3*(LEN(C102)-LEN(SUBSTITUTE(UPPER(C102),"N","")))
      )
      *
      INDEX(PrimerPrices!$C$2:$C$500,
        MATCH(TRIM(E102) &amp; "|" &amp; TRIM(F102),
        PrimerPrices!$D$2:$D$500, 0)
      )
    ),
    INDEX(ProbePrices!$D$2:$D$500,
      MATCH(TRIM(D102) &amp; "|" &amp; TRIM(E102) &amp; "|" &amp; TRIM(F102),
      ProbePrices!$E$2:$E$500, 0)
    )
  )
  + (LEN(C102)-LEN(SUBSTITUTE(C102,"+",""))) * 10
  + (LEN(UPPER(C102))-LEN(SUBSTITUTE(UPPER(C102),"I",""))) * 10
  + (LEN(C102)-LEN(SUBSTITUTE(C102,"*",""))) * 10
)</f>
        <v/>
      </c>
      <c r="I102" s="32" t="str">
        <f t="shared" si="1"/>
        <v/>
      </c>
      <c r="J102" s="32" t="str">
        <f t="shared" si="2"/>
        <v/>
      </c>
      <c r="K102" s="40"/>
      <c r="L102" s="4"/>
      <c r="M102" s="5"/>
      <c r="N102" s="5"/>
      <c r="O102" s="5"/>
      <c r="P102" s="5"/>
      <c r="Q102" s="5"/>
      <c r="R102" s="5"/>
      <c r="S102" s="5"/>
      <c r="T102" s="5"/>
      <c r="U102" s="37" t="str">
        <f t="shared" si="3"/>
        <v/>
      </c>
      <c r="V102" s="37" t="str">
        <f t="shared" si="4"/>
        <v/>
      </c>
      <c r="W102" s="37" t="str">
        <f t="shared" si="5"/>
        <v/>
      </c>
      <c r="X102" s="37" t="str">
        <f t="shared" si="6"/>
        <v/>
      </c>
      <c r="Y102" s="37" t="str">
        <f t="shared" si="7"/>
        <v/>
      </c>
      <c r="Z102" s="37" t="str">
        <f t="shared" si="8"/>
        <v/>
      </c>
      <c r="AA102" s="38"/>
    </row>
    <row r="103" spans="1:27" ht="13.5" customHeight="1" x14ac:dyDescent="0.3">
      <c r="A103" s="39">
        <v>80</v>
      </c>
      <c r="B103" s="33"/>
      <c r="C103" s="33"/>
      <c r="D103" s="33"/>
      <c r="E103" s="34"/>
      <c r="F103" s="33"/>
      <c r="G103" s="32" t="str">
        <f t="shared" si="0"/>
        <v/>
      </c>
      <c r="H103" s="35" t="str">
        <f t="array" ref="H103">IF(
  ISBLANK(C103),
  "",
  IF(
    ISBLANK(D103),
    (
      (
        G103
        + (LEN(C103)-LEN(SUBSTITUTE(UPPER(C103),"R","")))
        + (LEN(C103)-LEN(SUBSTITUTE(UPPER(C103),"Y","")))
        + (LEN(C103)-LEN(SUBSTITUTE(UPPER(C103),"M","")))
        + (LEN(C103)-LEN(SUBSTITUTE(UPPER(C103),"K","")))
        + (LEN(C103)-LEN(SUBSTITUTE(UPPER(C103),"S","")))
        + (LEN(C103)-LEN(SUBSTITUTE(UPPER(C103),"W","")))
        + 2*(LEN(C103)-LEN(SUBSTITUTE(UPPER(C103),"B","")))
        + 2*(LEN(C103)-LEN(SUBSTITUTE(UPPER(C103),"D","")))
        + 2*(LEN(C103)-LEN(SUBSTITUTE(UPPER(C103),"H","")))
        + 2*(LEN(C103)-LEN(SUBSTITUTE(UPPER(C103),"V","")))
        + 3*(LEN(C103)-LEN(SUBSTITUTE(UPPER(C103),"N","")))
      )
      *
      INDEX(PrimerPrices!$C$2:$C$500,
        MATCH(TRIM(E103) &amp; "|" &amp; TRIM(F103),
        PrimerPrices!$D$2:$D$500, 0)
      )
    ),
    INDEX(ProbePrices!$D$2:$D$500,
      MATCH(TRIM(D103) &amp; "|" &amp; TRIM(E103) &amp; "|" &amp; TRIM(F103),
      ProbePrices!$E$2:$E$500, 0)
    )
  )
  + (LEN(C103)-LEN(SUBSTITUTE(C103,"+",""))) * 10
  + (LEN(UPPER(C103))-LEN(SUBSTITUTE(UPPER(C103),"I",""))) * 10
  + (LEN(C103)-LEN(SUBSTITUTE(C103,"*",""))) * 10
)</f>
        <v/>
      </c>
      <c r="I103" s="32" t="str">
        <f t="shared" si="1"/>
        <v/>
      </c>
      <c r="J103" s="32" t="str">
        <f t="shared" si="2"/>
        <v/>
      </c>
      <c r="K103" s="40"/>
      <c r="L103" s="4"/>
      <c r="M103" s="5"/>
      <c r="N103" s="5"/>
      <c r="O103" s="5"/>
      <c r="P103" s="5"/>
      <c r="Q103" s="5"/>
      <c r="R103" s="5"/>
      <c r="S103" s="5"/>
      <c r="T103" s="5"/>
      <c r="U103" s="37" t="str">
        <f t="shared" si="3"/>
        <v/>
      </c>
      <c r="V103" s="37" t="str">
        <f t="shared" si="4"/>
        <v/>
      </c>
      <c r="W103" s="37" t="str">
        <f t="shared" si="5"/>
        <v/>
      </c>
      <c r="X103" s="37" t="str">
        <f t="shared" si="6"/>
        <v/>
      </c>
      <c r="Y103" s="37" t="str">
        <f t="shared" si="7"/>
        <v/>
      </c>
      <c r="Z103" s="37" t="str">
        <f t="shared" si="8"/>
        <v/>
      </c>
      <c r="AA103" s="38"/>
    </row>
    <row r="104" spans="1:27" ht="13.5" customHeight="1" x14ac:dyDescent="0.3">
      <c r="A104" s="39">
        <v>81</v>
      </c>
      <c r="B104" s="33"/>
      <c r="C104" s="33"/>
      <c r="D104" s="33"/>
      <c r="E104" s="34"/>
      <c r="F104" s="33"/>
      <c r="G104" s="32" t="str">
        <f t="shared" si="0"/>
        <v/>
      </c>
      <c r="H104" s="35" t="str">
        <f t="array" ref="H104">IF(
  ISBLANK(C104),
  "",
  IF(
    ISBLANK(D104),
    (
      (
        G104
        + (LEN(C104)-LEN(SUBSTITUTE(UPPER(C104),"R","")))
        + (LEN(C104)-LEN(SUBSTITUTE(UPPER(C104),"Y","")))
        + (LEN(C104)-LEN(SUBSTITUTE(UPPER(C104),"M","")))
        + (LEN(C104)-LEN(SUBSTITUTE(UPPER(C104),"K","")))
        + (LEN(C104)-LEN(SUBSTITUTE(UPPER(C104),"S","")))
        + (LEN(C104)-LEN(SUBSTITUTE(UPPER(C104),"W","")))
        + 2*(LEN(C104)-LEN(SUBSTITUTE(UPPER(C104),"B","")))
        + 2*(LEN(C104)-LEN(SUBSTITUTE(UPPER(C104),"D","")))
        + 2*(LEN(C104)-LEN(SUBSTITUTE(UPPER(C104),"H","")))
        + 2*(LEN(C104)-LEN(SUBSTITUTE(UPPER(C104),"V","")))
        + 3*(LEN(C104)-LEN(SUBSTITUTE(UPPER(C104),"N","")))
      )
      *
      INDEX(PrimerPrices!$C$2:$C$500,
        MATCH(TRIM(E104) &amp; "|" &amp; TRIM(F104),
        PrimerPrices!$D$2:$D$500, 0)
      )
    ),
    INDEX(ProbePrices!$D$2:$D$500,
      MATCH(TRIM(D104) &amp; "|" &amp; TRIM(E104) &amp; "|" &amp; TRIM(F104),
      ProbePrices!$E$2:$E$500, 0)
    )
  )
  + (LEN(C104)-LEN(SUBSTITUTE(C104,"+",""))) * 10
  + (LEN(UPPER(C104))-LEN(SUBSTITUTE(UPPER(C104),"I",""))) * 10
  + (LEN(C104)-LEN(SUBSTITUTE(C104,"*",""))) * 10
)</f>
        <v/>
      </c>
      <c r="I104" s="32" t="str">
        <f t="shared" si="1"/>
        <v/>
      </c>
      <c r="J104" s="32" t="str">
        <f t="shared" si="2"/>
        <v/>
      </c>
      <c r="K104" s="40"/>
      <c r="L104" s="4"/>
      <c r="M104" s="5"/>
      <c r="N104" s="5"/>
      <c r="O104" s="5"/>
      <c r="P104" s="5"/>
      <c r="Q104" s="5"/>
      <c r="R104" s="5"/>
      <c r="S104" s="5"/>
      <c r="T104" s="5"/>
      <c r="U104" s="37" t="str">
        <f t="shared" si="3"/>
        <v/>
      </c>
      <c r="V104" s="37" t="str">
        <f t="shared" si="4"/>
        <v/>
      </c>
      <c r="W104" s="37" t="str">
        <f t="shared" si="5"/>
        <v/>
      </c>
      <c r="X104" s="37" t="str">
        <f t="shared" si="6"/>
        <v/>
      </c>
      <c r="Y104" s="37" t="str">
        <f t="shared" si="7"/>
        <v/>
      </c>
      <c r="Z104" s="37" t="str">
        <f t="shared" si="8"/>
        <v/>
      </c>
      <c r="AA104" s="38"/>
    </row>
    <row r="105" spans="1:27" ht="13.5" customHeight="1" x14ac:dyDescent="0.3">
      <c r="A105" s="39">
        <v>82</v>
      </c>
      <c r="B105" s="33"/>
      <c r="C105" s="33"/>
      <c r="D105" s="33"/>
      <c r="E105" s="34"/>
      <c r="F105" s="33"/>
      <c r="G105" s="32" t="str">
        <f t="shared" si="0"/>
        <v/>
      </c>
      <c r="H105" s="35" t="str">
        <f t="array" ref="H105">IF(
  ISBLANK(C105),
  "",
  IF(
    ISBLANK(D105),
    (
      (
        G105
        + (LEN(C105)-LEN(SUBSTITUTE(UPPER(C105),"R","")))
        + (LEN(C105)-LEN(SUBSTITUTE(UPPER(C105),"Y","")))
        + (LEN(C105)-LEN(SUBSTITUTE(UPPER(C105),"M","")))
        + (LEN(C105)-LEN(SUBSTITUTE(UPPER(C105),"K","")))
        + (LEN(C105)-LEN(SUBSTITUTE(UPPER(C105),"S","")))
        + (LEN(C105)-LEN(SUBSTITUTE(UPPER(C105),"W","")))
        + 2*(LEN(C105)-LEN(SUBSTITUTE(UPPER(C105),"B","")))
        + 2*(LEN(C105)-LEN(SUBSTITUTE(UPPER(C105),"D","")))
        + 2*(LEN(C105)-LEN(SUBSTITUTE(UPPER(C105),"H","")))
        + 2*(LEN(C105)-LEN(SUBSTITUTE(UPPER(C105),"V","")))
        + 3*(LEN(C105)-LEN(SUBSTITUTE(UPPER(C105),"N","")))
      )
      *
      INDEX(PrimerPrices!$C$2:$C$500,
        MATCH(TRIM(E105) &amp; "|" &amp; TRIM(F105),
        PrimerPrices!$D$2:$D$500, 0)
      )
    ),
    INDEX(ProbePrices!$D$2:$D$500,
      MATCH(TRIM(D105) &amp; "|" &amp; TRIM(E105) &amp; "|" &amp; TRIM(F105),
      ProbePrices!$E$2:$E$500, 0)
    )
  )
  + (LEN(C105)-LEN(SUBSTITUTE(C105,"+",""))) * 10
  + (LEN(UPPER(C105))-LEN(SUBSTITUTE(UPPER(C105),"I",""))) * 10
  + (LEN(C105)-LEN(SUBSTITUTE(C105,"*",""))) * 10
)</f>
        <v/>
      </c>
      <c r="I105" s="32" t="str">
        <f t="shared" si="1"/>
        <v/>
      </c>
      <c r="J105" s="32" t="str">
        <f t="shared" si="2"/>
        <v/>
      </c>
      <c r="K105" s="40"/>
      <c r="L105" s="4"/>
      <c r="M105" s="5"/>
      <c r="N105" s="5"/>
      <c r="O105" s="5"/>
      <c r="P105" s="5"/>
      <c r="Q105" s="5"/>
      <c r="R105" s="5"/>
      <c r="S105" s="5"/>
      <c r="T105" s="5"/>
      <c r="U105" s="37" t="str">
        <f t="shared" si="3"/>
        <v/>
      </c>
      <c r="V105" s="37" t="str">
        <f t="shared" si="4"/>
        <v/>
      </c>
      <c r="W105" s="37" t="str">
        <f t="shared" si="5"/>
        <v/>
      </c>
      <c r="X105" s="37" t="str">
        <f t="shared" si="6"/>
        <v/>
      </c>
      <c r="Y105" s="37" t="str">
        <f t="shared" si="7"/>
        <v/>
      </c>
      <c r="Z105" s="37" t="str">
        <f t="shared" si="8"/>
        <v/>
      </c>
      <c r="AA105" s="38"/>
    </row>
    <row r="106" spans="1:27" ht="13.5" customHeight="1" x14ac:dyDescent="0.3">
      <c r="A106" s="39">
        <v>83</v>
      </c>
      <c r="B106" s="33"/>
      <c r="C106" s="33"/>
      <c r="D106" s="33"/>
      <c r="E106" s="34"/>
      <c r="F106" s="33"/>
      <c r="G106" s="32" t="str">
        <f t="shared" si="0"/>
        <v/>
      </c>
      <c r="H106" s="35" t="str">
        <f t="array" ref="H106">IF(
  ISBLANK(C106),
  "",
  IF(
    ISBLANK(D106),
    (
      (
        G106
        + (LEN(C106)-LEN(SUBSTITUTE(UPPER(C106),"R","")))
        + (LEN(C106)-LEN(SUBSTITUTE(UPPER(C106),"Y","")))
        + (LEN(C106)-LEN(SUBSTITUTE(UPPER(C106),"M","")))
        + (LEN(C106)-LEN(SUBSTITUTE(UPPER(C106),"K","")))
        + (LEN(C106)-LEN(SUBSTITUTE(UPPER(C106),"S","")))
        + (LEN(C106)-LEN(SUBSTITUTE(UPPER(C106),"W","")))
        + 2*(LEN(C106)-LEN(SUBSTITUTE(UPPER(C106),"B","")))
        + 2*(LEN(C106)-LEN(SUBSTITUTE(UPPER(C106),"D","")))
        + 2*(LEN(C106)-LEN(SUBSTITUTE(UPPER(C106),"H","")))
        + 2*(LEN(C106)-LEN(SUBSTITUTE(UPPER(C106),"V","")))
        + 3*(LEN(C106)-LEN(SUBSTITUTE(UPPER(C106),"N","")))
      )
      *
      INDEX(PrimerPrices!$C$2:$C$500,
        MATCH(TRIM(E106) &amp; "|" &amp; TRIM(F106),
        PrimerPrices!$D$2:$D$500, 0)
      )
    ),
    INDEX(ProbePrices!$D$2:$D$500,
      MATCH(TRIM(D106) &amp; "|" &amp; TRIM(E106) &amp; "|" &amp; TRIM(F106),
      ProbePrices!$E$2:$E$500, 0)
    )
  )
  + (LEN(C106)-LEN(SUBSTITUTE(C106,"+",""))) * 10
  + (LEN(UPPER(C106))-LEN(SUBSTITUTE(UPPER(C106),"I",""))) * 10
  + (LEN(C106)-LEN(SUBSTITUTE(C106,"*",""))) * 10
)</f>
        <v/>
      </c>
      <c r="I106" s="32" t="str">
        <f t="shared" si="1"/>
        <v/>
      </c>
      <c r="J106" s="32" t="str">
        <f t="shared" si="2"/>
        <v/>
      </c>
      <c r="K106" s="40"/>
      <c r="L106" s="4"/>
      <c r="M106" s="5"/>
      <c r="N106" s="5"/>
      <c r="O106" s="5"/>
      <c r="P106" s="5"/>
      <c r="Q106" s="5"/>
      <c r="R106" s="5"/>
      <c r="S106" s="5"/>
      <c r="T106" s="5"/>
      <c r="U106" s="37" t="str">
        <f t="shared" si="3"/>
        <v/>
      </c>
      <c r="V106" s="37" t="str">
        <f t="shared" si="4"/>
        <v/>
      </c>
      <c r="W106" s="37" t="str">
        <f t="shared" si="5"/>
        <v/>
      </c>
      <c r="X106" s="37" t="str">
        <f t="shared" si="6"/>
        <v/>
      </c>
      <c r="Y106" s="37" t="str">
        <f t="shared" si="7"/>
        <v/>
      </c>
      <c r="Z106" s="37" t="str">
        <f t="shared" si="8"/>
        <v/>
      </c>
      <c r="AA106" s="38"/>
    </row>
    <row r="107" spans="1:27" ht="13.5" customHeight="1" x14ac:dyDescent="0.3">
      <c r="A107" s="39">
        <v>84</v>
      </c>
      <c r="B107" s="33"/>
      <c r="C107" s="33"/>
      <c r="D107" s="33"/>
      <c r="E107" s="34"/>
      <c r="F107" s="33"/>
      <c r="G107" s="32" t="str">
        <f t="shared" si="0"/>
        <v/>
      </c>
      <c r="H107" s="35" t="str">
        <f t="array" ref="H107">IF(
  ISBLANK(C107),
  "",
  IF(
    ISBLANK(D107),
    (
      (
        G107
        + (LEN(C107)-LEN(SUBSTITUTE(UPPER(C107),"R","")))
        + (LEN(C107)-LEN(SUBSTITUTE(UPPER(C107),"Y","")))
        + (LEN(C107)-LEN(SUBSTITUTE(UPPER(C107),"M","")))
        + (LEN(C107)-LEN(SUBSTITUTE(UPPER(C107),"K","")))
        + (LEN(C107)-LEN(SUBSTITUTE(UPPER(C107),"S","")))
        + (LEN(C107)-LEN(SUBSTITUTE(UPPER(C107),"W","")))
        + 2*(LEN(C107)-LEN(SUBSTITUTE(UPPER(C107),"B","")))
        + 2*(LEN(C107)-LEN(SUBSTITUTE(UPPER(C107),"D","")))
        + 2*(LEN(C107)-LEN(SUBSTITUTE(UPPER(C107),"H","")))
        + 2*(LEN(C107)-LEN(SUBSTITUTE(UPPER(C107),"V","")))
        + 3*(LEN(C107)-LEN(SUBSTITUTE(UPPER(C107),"N","")))
      )
      *
      INDEX(PrimerPrices!$C$2:$C$500,
        MATCH(TRIM(E107) &amp; "|" &amp; TRIM(F107),
        PrimerPrices!$D$2:$D$500, 0)
      )
    ),
    INDEX(ProbePrices!$D$2:$D$500,
      MATCH(TRIM(D107) &amp; "|" &amp; TRIM(E107) &amp; "|" &amp; TRIM(F107),
      ProbePrices!$E$2:$E$500, 0)
    )
  )
  + (LEN(C107)-LEN(SUBSTITUTE(C107,"+",""))) * 10
  + (LEN(UPPER(C107))-LEN(SUBSTITUTE(UPPER(C107),"I",""))) * 10
  + (LEN(C107)-LEN(SUBSTITUTE(C107,"*",""))) * 10
)</f>
        <v/>
      </c>
      <c r="I107" s="32" t="str">
        <f t="shared" si="1"/>
        <v/>
      </c>
      <c r="J107" s="32" t="str">
        <f t="shared" si="2"/>
        <v/>
      </c>
      <c r="K107" s="40"/>
      <c r="L107" s="4"/>
      <c r="M107" s="5"/>
      <c r="N107" s="5"/>
      <c r="O107" s="5"/>
      <c r="P107" s="5"/>
      <c r="Q107" s="5"/>
      <c r="R107" s="5"/>
      <c r="S107" s="5"/>
      <c r="T107" s="5"/>
      <c r="U107" s="37" t="str">
        <f t="shared" si="3"/>
        <v/>
      </c>
      <c r="V107" s="37" t="str">
        <f t="shared" si="4"/>
        <v/>
      </c>
      <c r="W107" s="37" t="str">
        <f t="shared" si="5"/>
        <v/>
      </c>
      <c r="X107" s="37" t="str">
        <f t="shared" si="6"/>
        <v/>
      </c>
      <c r="Y107" s="37" t="str">
        <f t="shared" si="7"/>
        <v/>
      </c>
      <c r="Z107" s="37" t="str">
        <f t="shared" si="8"/>
        <v/>
      </c>
      <c r="AA107" s="38"/>
    </row>
    <row r="108" spans="1:27" ht="13.5" customHeight="1" x14ac:dyDescent="0.3">
      <c r="A108" s="39">
        <v>85</v>
      </c>
      <c r="B108" s="33"/>
      <c r="C108" s="33"/>
      <c r="D108" s="33"/>
      <c r="E108" s="34"/>
      <c r="F108" s="33"/>
      <c r="G108" s="32" t="str">
        <f t="shared" si="0"/>
        <v/>
      </c>
      <c r="H108" s="35" t="str">
        <f t="array" ref="H108">IF(
  ISBLANK(C108),
  "",
  IF(
    ISBLANK(D108),
    (
      (
        G108
        + (LEN(C108)-LEN(SUBSTITUTE(UPPER(C108),"R","")))
        + (LEN(C108)-LEN(SUBSTITUTE(UPPER(C108),"Y","")))
        + (LEN(C108)-LEN(SUBSTITUTE(UPPER(C108),"M","")))
        + (LEN(C108)-LEN(SUBSTITUTE(UPPER(C108),"K","")))
        + (LEN(C108)-LEN(SUBSTITUTE(UPPER(C108),"S","")))
        + (LEN(C108)-LEN(SUBSTITUTE(UPPER(C108),"W","")))
        + 2*(LEN(C108)-LEN(SUBSTITUTE(UPPER(C108),"B","")))
        + 2*(LEN(C108)-LEN(SUBSTITUTE(UPPER(C108),"D","")))
        + 2*(LEN(C108)-LEN(SUBSTITUTE(UPPER(C108),"H","")))
        + 2*(LEN(C108)-LEN(SUBSTITUTE(UPPER(C108),"V","")))
        + 3*(LEN(C108)-LEN(SUBSTITUTE(UPPER(C108),"N","")))
      )
      *
      INDEX(PrimerPrices!$C$2:$C$500,
        MATCH(TRIM(E108) &amp; "|" &amp; TRIM(F108),
        PrimerPrices!$D$2:$D$500, 0)
      )
    ),
    INDEX(ProbePrices!$D$2:$D$500,
      MATCH(TRIM(D108) &amp; "|" &amp; TRIM(E108) &amp; "|" &amp; TRIM(F108),
      ProbePrices!$E$2:$E$500, 0)
    )
  )
  + (LEN(C108)-LEN(SUBSTITUTE(C108,"+",""))) * 10
  + (LEN(UPPER(C108))-LEN(SUBSTITUTE(UPPER(C108),"I",""))) * 10
  + (LEN(C108)-LEN(SUBSTITUTE(C108,"*",""))) * 10
)</f>
        <v/>
      </c>
      <c r="I108" s="32" t="str">
        <f t="shared" si="1"/>
        <v/>
      </c>
      <c r="J108" s="32" t="str">
        <f t="shared" si="2"/>
        <v/>
      </c>
      <c r="K108" s="40"/>
      <c r="L108" s="4"/>
      <c r="M108" s="5"/>
      <c r="N108" s="5"/>
      <c r="O108" s="5"/>
      <c r="P108" s="5"/>
      <c r="Q108" s="5"/>
      <c r="R108" s="5"/>
      <c r="S108" s="5"/>
      <c r="T108" s="5"/>
      <c r="U108" s="37" t="str">
        <f t="shared" si="3"/>
        <v/>
      </c>
      <c r="V108" s="37" t="str">
        <f t="shared" si="4"/>
        <v/>
      </c>
      <c r="W108" s="37" t="str">
        <f t="shared" si="5"/>
        <v/>
      </c>
      <c r="X108" s="37" t="str">
        <f t="shared" si="6"/>
        <v/>
      </c>
      <c r="Y108" s="37" t="str">
        <f t="shared" si="7"/>
        <v/>
      </c>
      <c r="Z108" s="37" t="str">
        <f t="shared" si="8"/>
        <v/>
      </c>
      <c r="AA108" s="38"/>
    </row>
    <row r="109" spans="1:27" ht="13.5" customHeight="1" x14ac:dyDescent="0.3">
      <c r="A109" s="39">
        <v>86</v>
      </c>
      <c r="B109" s="33"/>
      <c r="C109" s="33"/>
      <c r="D109" s="33"/>
      <c r="E109" s="34"/>
      <c r="F109" s="33"/>
      <c r="G109" s="32" t="str">
        <f t="shared" si="0"/>
        <v/>
      </c>
      <c r="H109" s="35" t="str">
        <f t="array" ref="H109">IF(
  ISBLANK(C109),
  "",
  IF(
    ISBLANK(D109),
    (
      (
        G109
        + (LEN(C109)-LEN(SUBSTITUTE(UPPER(C109),"R","")))
        + (LEN(C109)-LEN(SUBSTITUTE(UPPER(C109),"Y","")))
        + (LEN(C109)-LEN(SUBSTITUTE(UPPER(C109),"M","")))
        + (LEN(C109)-LEN(SUBSTITUTE(UPPER(C109),"K","")))
        + (LEN(C109)-LEN(SUBSTITUTE(UPPER(C109),"S","")))
        + (LEN(C109)-LEN(SUBSTITUTE(UPPER(C109),"W","")))
        + 2*(LEN(C109)-LEN(SUBSTITUTE(UPPER(C109),"B","")))
        + 2*(LEN(C109)-LEN(SUBSTITUTE(UPPER(C109),"D","")))
        + 2*(LEN(C109)-LEN(SUBSTITUTE(UPPER(C109),"H","")))
        + 2*(LEN(C109)-LEN(SUBSTITUTE(UPPER(C109),"V","")))
        + 3*(LEN(C109)-LEN(SUBSTITUTE(UPPER(C109),"N","")))
      )
      *
      INDEX(PrimerPrices!$C$2:$C$500,
        MATCH(TRIM(E109) &amp; "|" &amp; TRIM(F109),
        PrimerPrices!$D$2:$D$500, 0)
      )
    ),
    INDEX(ProbePrices!$D$2:$D$500,
      MATCH(TRIM(D109) &amp; "|" &amp; TRIM(E109) &amp; "|" &amp; TRIM(F109),
      ProbePrices!$E$2:$E$500, 0)
    )
  )
  + (LEN(C109)-LEN(SUBSTITUTE(C109,"+",""))) * 10
  + (LEN(UPPER(C109))-LEN(SUBSTITUTE(UPPER(C109),"I",""))) * 10
  + (LEN(C109)-LEN(SUBSTITUTE(C109,"*",""))) * 10
)</f>
        <v/>
      </c>
      <c r="I109" s="32" t="str">
        <f t="shared" si="1"/>
        <v/>
      </c>
      <c r="J109" s="32" t="str">
        <f t="shared" si="2"/>
        <v/>
      </c>
      <c r="K109" s="40"/>
      <c r="L109" s="4"/>
      <c r="M109" s="5"/>
      <c r="N109" s="5"/>
      <c r="O109" s="5"/>
      <c r="P109" s="5"/>
      <c r="Q109" s="5"/>
      <c r="R109" s="5"/>
      <c r="S109" s="5"/>
      <c r="T109" s="5"/>
      <c r="U109" s="37" t="str">
        <f t="shared" si="3"/>
        <v/>
      </c>
      <c r="V109" s="37" t="str">
        <f t="shared" si="4"/>
        <v/>
      </c>
      <c r="W109" s="37" t="str">
        <f t="shared" si="5"/>
        <v/>
      </c>
      <c r="X109" s="37" t="str">
        <f t="shared" si="6"/>
        <v/>
      </c>
      <c r="Y109" s="37" t="str">
        <f t="shared" si="7"/>
        <v/>
      </c>
      <c r="Z109" s="37" t="str">
        <f t="shared" si="8"/>
        <v/>
      </c>
      <c r="AA109" s="38"/>
    </row>
    <row r="110" spans="1:27" ht="13.5" customHeight="1" x14ac:dyDescent="0.3">
      <c r="A110" s="39">
        <v>87</v>
      </c>
      <c r="B110" s="33"/>
      <c r="C110" s="33"/>
      <c r="D110" s="33"/>
      <c r="E110" s="34"/>
      <c r="F110" s="33"/>
      <c r="G110" s="32" t="str">
        <f t="shared" si="0"/>
        <v/>
      </c>
      <c r="H110" s="35" t="str">
        <f t="array" ref="H110">IF(
  ISBLANK(C110),
  "",
  IF(
    ISBLANK(D110),
    (
      (
        G110
        + (LEN(C110)-LEN(SUBSTITUTE(UPPER(C110),"R","")))
        + (LEN(C110)-LEN(SUBSTITUTE(UPPER(C110),"Y","")))
        + (LEN(C110)-LEN(SUBSTITUTE(UPPER(C110),"M","")))
        + (LEN(C110)-LEN(SUBSTITUTE(UPPER(C110),"K","")))
        + (LEN(C110)-LEN(SUBSTITUTE(UPPER(C110),"S","")))
        + (LEN(C110)-LEN(SUBSTITUTE(UPPER(C110),"W","")))
        + 2*(LEN(C110)-LEN(SUBSTITUTE(UPPER(C110),"B","")))
        + 2*(LEN(C110)-LEN(SUBSTITUTE(UPPER(C110),"D","")))
        + 2*(LEN(C110)-LEN(SUBSTITUTE(UPPER(C110),"H","")))
        + 2*(LEN(C110)-LEN(SUBSTITUTE(UPPER(C110),"V","")))
        + 3*(LEN(C110)-LEN(SUBSTITUTE(UPPER(C110),"N","")))
      )
      *
      INDEX(PrimerPrices!$C$2:$C$500,
        MATCH(TRIM(E110) &amp; "|" &amp; TRIM(F110),
        PrimerPrices!$D$2:$D$500, 0)
      )
    ),
    INDEX(ProbePrices!$D$2:$D$500,
      MATCH(TRIM(D110) &amp; "|" &amp; TRIM(E110) &amp; "|" &amp; TRIM(F110),
      ProbePrices!$E$2:$E$500, 0)
    )
  )
  + (LEN(C110)-LEN(SUBSTITUTE(C110,"+",""))) * 10
  + (LEN(UPPER(C110))-LEN(SUBSTITUTE(UPPER(C110),"I",""))) * 10
  + (LEN(C110)-LEN(SUBSTITUTE(C110,"*",""))) * 10
)</f>
        <v/>
      </c>
      <c r="I110" s="32" t="str">
        <f t="shared" si="1"/>
        <v/>
      </c>
      <c r="J110" s="32" t="str">
        <f t="shared" si="2"/>
        <v/>
      </c>
      <c r="K110" s="40"/>
      <c r="L110" s="4"/>
      <c r="M110" s="5"/>
      <c r="N110" s="5"/>
      <c r="O110" s="5"/>
      <c r="P110" s="5"/>
      <c r="Q110" s="5"/>
      <c r="R110" s="5"/>
      <c r="S110" s="5"/>
      <c r="T110" s="5"/>
      <c r="U110" s="37" t="str">
        <f t="shared" si="3"/>
        <v/>
      </c>
      <c r="V110" s="37" t="str">
        <f t="shared" si="4"/>
        <v/>
      </c>
      <c r="W110" s="37" t="str">
        <f t="shared" si="5"/>
        <v/>
      </c>
      <c r="X110" s="37" t="str">
        <f t="shared" si="6"/>
        <v/>
      </c>
      <c r="Y110" s="37" t="str">
        <f t="shared" si="7"/>
        <v/>
      </c>
      <c r="Z110" s="37" t="str">
        <f t="shared" si="8"/>
        <v/>
      </c>
      <c r="AA110" s="38"/>
    </row>
    <row r="111" spans="1:27" ht="13.5" customHeight="1" x14ac:dyDescent="0.3">
      <c r="A111" s="39">
        <v>88</v>
      </c>
      <c r="B111" s="33"/>
      <c r="C111" s="33"/>
      <c r="D111" s="33"/>
      <c r="E111" s="34"/>
      <c r="F111" s="33"/>
      <c r="G111" s="32" t="str">
        <f t="shared" si="0"/>
        <v/>
      </c>
      <c r="H111" s="35" t="str">
        <f t="array" ref="H111">IF(
  ISBLANK(C111),
  "",
  IF(
    ISBLANK(D111),
    (
      (
        G111
        + (LEN(C111)-LEN(SUBSTITUTE(UPPER(C111),"R","")))
        + (LEN(C111)-LEN(SUBSTITUTE(UPPER(C111),"Y","")))
        + (LEN(C111)-LEN(SUBSTITUTE(UPPER(C111),"M","")))
        + (LEN(C111)-LEN(SUBSTITUTE(UPPER(C111),"K","")))
        + (LEN(C111)-LEN(SUBSTITUTE(UPPER(C111),"S","")))
        + (LEN(C111)-LEN(SUBSTITUTE(UPPER(C111),"W","")))
        + 2*(LEN(C111)-LEN(SUBSTITUTE(UPPER(C111),"B","")))
        + 2*(LEN(C111)-LEN(SUBSTITUTE(UPPER(C111),"D","")))
        + 2*(LEN(C111)-LEN(SUBSTITUTE(UPPER(C111),"H","")))
        + 2*(LEN(C111)-LEN(SUBSTITUTE(UPPER(C111),"V","")))
        + 3*(LEN(C111)-LEN(SUBSTITUTE(UPPER(C111),"N","")))
      )
      *
      INDEX(PrimerPrices!$C$2:$C$500,
        MATCH(TRIM(E111) &amp; "|" &amp; TRIM(F111),
        PrimerPrices!$D$2:$D$500, 0)
      )
    ),
    INDEX(ProbePrices!$D$2:$D$500,
      MATCH(TRIM(D111) &amp; "|" &amp; TRIM(E111) &amp; "|" &amp; TRIM(F111),
      ProbePrices!$E$2:$E$500, 0)
    )
  )
  + (LEN(C111)-LEN(SUBSTITUTE(C111,"+",""))) * 10
  + (LEN(UPPER(C111))-LEN(SUBSTITUTE(UPPER(C111),"I",""))) * 10
  + (LEN(C111)-LEN(SUBSTITUTE(C111,"*",""))) * 10
)</f>
        <v/>
      </c>
      <c r="I111" s="32" t="str">
        <f t="shared" si="1"/>
        <v/>
      </c>
      <c r="J111" s="32" t="str">
        <f t="shared" si="2"/>
        <v/>
      </c>
      <c r="K111" s="40"/>
      <c r="L111" s="4"/>
      <c r="M111" s="5"/>
      <c r="N111" s="5"/>
      <c r="O111" s="5"/>
      <c r="P111" s="5"/>
      <c r="Q111" s="5"/>
      <c r="R111" s="5"/>
      <c r="S111" s="5"/>
      <c r="T111" s="5"/>
      <c r="U111" s="37" t="str">
        <f t="shared" si="3"/>
        <v/>
      </c>
      <c r="V111" s="37" t="str">
        <f t="shared" si="4"/>
        <v/>
      </c>
      <c r="W111" s="37" t="str">
        <f t="shared" si="5"/>
        <v/>
      </c>
      <c r="X111" s="37" t="str">
        <f t="shared" si="6"/>
        <v/>
      </c>
      <c r="Y111" s="37" t="str">
        <f t="shared" si="7"/>
        <v/>
      </c>
      <c r="Z111" s="37" t="str">
        <f t="shared" si="8"/>
        <v/>
      </c>
      <c r="AA111" s="38"/>
    </row>
    <row r="112" spans="1:27" ht="13.5" customHeight="1" x14ac:dyDescent="0.3">
      <c r="A112" s="39">
        <v>89</v>
      </c>
      <c r="B112" s="33"/>
      <c r="C112" s="33"/>
      <c r="D112" s="33"/>
      <c r="E112" s="34"/>
      <c r="F112" s="33"/>
      <c r="G112" s="32" t="str">
        <f t="shared" si="0"/>
        <v/>
      </c>
      <c r="H112" s="35" t="str">
        <f t="array" ref="H112">IF(
  ISBLANK(C112),
  "",
  IF(
    ISBLANK(D112),
    (
      (
        G112
        + (LEN(C112)-LEN(SUBSTITUTE(UPPER(C112),"R","")))
        + (LEN(C112)-LEN(SUBSTITUTE(UPPER(C112),"Y","")))
        + (LEN(C112)-LEN(SUBSTITUTE(UPPER(C112),"M","")))
        + (LEN(C112)-LEN(SUBSTITUTE(UPPER(C112),"K","")))
        + (LEN(C112)-LEN(SUBSTITUTE(UPPER(C112),"S","")))
        + (LEN(C112)-LEN(SUBSTITUTE(UPPER(C112),"W","")))
        + 2*(LEN(C112)-LEN(SUBSTITUTE(UPPER(C112),"B","")))
        + 2*(LEN(C112)-LEN(SUBSTITUTE(UPPER(C112),"D","")))
        + 2*(LEN(C112)-LEN(SUBSTITUTE(UPPER(C112),"H","")))
        + 2*(LEN(C112)-LEN(SUBSTITUTE(UPPER(C112),"V","")))
        + 3*(LEN(C112)-LEN(SUBSTITUTE(UPPER(C112),"N","")))
      )
      *
      INDEX(PrimerPrices!$C$2:$C$500,
        MATCH(TRIM(E112) &amp; "|" &amp; TRIM(F112),
        PrimerPrices!$D$2:$D$500, 0)
      )
    ),
    INDEX(ProbePrices!$D$2:$D$500,
      MATCH(TRIM(D112) &amp; "|" &amp; TRIM(E112) &amp; "|" &amp; TRIM(F112),
      ProbePrices!$E$2:$E$500, 0)
    )
  )
  + (LEN(C112)-LEN(SUBSTITUTE(C112,"+",""))) * 10
  + (LEN(UPPER(C112))-LEN(SUBSTITUTE(UPPER(C112),"I",""))) * 10
  + (LEN(C112)-LEN(SUBSTITUTE(C112,"*",""))) * 10
)</f>
        <v/>
      </c>
      <c r="I112" s="32" t="str">
        <f t="shared" si="1"/>
        <v/>
      </c>
      <c r="J112" s="32" t="str">
        <f t="shared" si="2"/>
        <v/>
      </c>
      <c r="K112" s="40"/>
      <c r="L112" s="4"/>
      <c r="M112" s="5"/>
      <c r="N112" s="5"/>
      <c r="O112" s="5"/>
      <c r="P112" s="5"/>
      <c r="Q112" s="5"/>
      <c r="R112" s="5"/>
      <c r="S112" s="5"/>
      <c r="T112" s="5"/>
      <c r="U112" s="37" t="str">
        <f t="shared" si="3"/>
        <v/>
      </c>
      <c r="V112" s="37" t="str">
        <f t="shared" si="4"/>
        <v/>
      </c>
      <c r="W112" s="37" t="str">
        <f t="shared" si="5"/>
        <v/>
      </c>
      <c r="X112" s="37" t="str">
        <f t="shared" si="6"/>
        <v/>
      </c>
      <c r="Y112" s="37" t="str">
        <f t="shared" si="7"/>
        <v/>
      </c>
      <c r="Z112" s="37" t="str">
        <f t="shared" si="8"/>
        <v/>
      </c>
      <c r="AA112" s="38"/>
    </row>
    <row r="113" spans="1:27" ht="13.5" customHeight="1" x14ac:dyDescent="0.3">
      <c r="A113" s="39">
        <v>90</v>
      </c>
      <c r="B113" s="33"/>
      <c r="C113" s="33"/>
      <c r="D113" s="33"/>
      <c r="E113" s="34"/>
      <c r="F113" s="33"/>
      <c r="G113" s="32" t="str">
        <f t="shared" si="0"/>
        <v/>
      </c>
      <c r="H113" s="35" t="str">
        <f t="array" ref="H113">IF(
  ISBLANK(C113),
  "",
  IF(
    ISBLANK(D113),
    (
      (
        G113
        + (LEN(C113)-LEN(SUBSTITUTE(UPPER(C113),"R","")))
        + (LEN(C113)-LEN(SUBSTITUTE(UPPER(C113),"Y","")))
        + (LEN(C113)-LEN(SUBSTITUTE(UPPER(C113),"M","")))
        + (LEN(C113)-LEN(SUBSTITUTE(UPPER(C113),"K","")))
        + (LEN(C113)-LEN(SUBSTITUTE(UPPER(C113),"S","")))
        + (LEN(C113)-LEN(SUBSTITUTE(UPPER(C113),"W","")))
        + 2*(LEN(C113)-LEN(SUBSTITUTE(UPPER(C113),"B","")))
        + 2*(LEN(C113)-LEN(SUBSTITUTE(UPPER(C113),"D","")))
        + 2*(LEN(C113)-LEN(SUBSTITUTE(UPPER(C113),"H","")))
        + 2*(LEN(C113)-LEN(SUBSTITUTE(UPPER(C113),"V","")))
        + 3*(LEN(C113)-LEN(SUBSTITUTE(UPPER(C113),"N","")))
      )
      *
      INDEX(PrimerPrices!$C$2:$C$500,
        MATCH(TRIM(E113) &amp; "|" &amp; TRIM(F113),
        PrimerPrices!$D$2:$D$500, 0)
      )
    ),
    INDEX(ProbePrices!$D$2:$D$500,
      MATCH(TRIM(D113) &amp; "|" &amp; TRIM(E113) &amp; "|" &amp; TRIM(F113),
      ProbePrices!$E$2:$E$500, 0)
    )
  )
  + (LEN(C113)-LEN(SUBSTITUTE(C113,"+",""))) * 10
  + (LEN(UPPER(C113))-LEN(SUBSTITUTE(UPPER(C113),"I",""))) * 10
  + (LEN(C113)-LEN(SUBSTITUTE(C113,"*",""))) * 10
)</f>
        <v/>
      </c>
      <c r="I113" s="32" t="str">
        <f t="shared" si="1"/>
        <v/>
      </c>
      <c r="J113" s="32" t="str">
        <f t="shared" si="2"/>
        <v/>
      </c>
      <c r="K113" s="40"/>
      <c r="L113" s="4"/>
      <c r="M113" s="5"/>
      <c r="N113" s="5"/>
      <c r="O113" s="5"/>
      <c r="P113" s="5"/>
      <c r="Q113" s="5"/>
      <c r="R113" s="5"/>
      <c r="S113" s="5"/>
      <c r="T113" s="5"/>
      <c r="U113" s="37" t="str">
        <f t="shared" si="3"/>
        <v/>
      </c>
      <c r="V113" s="37" t="str">
        <f t="shared" si="4"/>
        <v/>
      </c>
      <c r="W113" s="37" t="str">
        <f t="shared" si="5"/>
        <v/>
      </c>
      <c r="X113" s="37" t="str">
        <f t="shared" si="6"/>
        <v/>
      </c>
      <c r="Y113" s="37" t="str">
        <f t="shared" si="7"/>
        <v/>
      </c>
      <c r="Z113" s="37" t="str">
        <f t="shared" si="8"/>
        <v/>
      </c>
      <c r="AA113" s="38"/>
    </row>
    <row r="114" spans="1:27" ht="13.5" customHeight="1" x14ac:dyDescent="0.3">
      <c r="A114" s="39">
        <v>91</v>
      </c>
      <c r="B114" s="33"/>
      <c r="C114" s="33"/>
      <c r="D114" s="33"/>
      <c r="E114" s="34"/>
      <c r="F114" s="33"/>
      <c r="G114" s="32" t="str">
        <f t="shared" si="0"/>
        <v/>
      </c>
      <c r="H114" s="35" t="str">
        <f t="array" ref="H114">IF(
  ISBLANK(C114),
  "",
  IF(
    ISBLANK(D114),
    (
      (
        G114
        + (LEN(C114)-LEN(SUBSTITUTE(UPPER(C114),"R","")))
        + (LEN(C114)-LEN(SUBSTITUTE(UPPER(C114),"Y","")))
        + (LEN(C114)-LEN(SUBSTITUTE(UPPER(C114),"M","")))
        + (LEN(C114)-LEN(SUBSTITUTE(UPPER(C114),"K","")))
        + (LEN(C114)-LEN(SUBSTITUTE(UPPER(C114),"S","")))
        + (LEN(C114)-LEN(SUBSTITUTE(UPPER(C114),"W","")))
        + 2*(LEN(C114)-LEN(SUBSTITUTE(UPPER(C114),"B","")))
        + 2*(LEN(C114)-LEN(SUBSTITUTE(UPPER(C114),"D","")))
        + 2*(LEN(C114)-LEN(SUBSTITUTE(UPPER(C114),"H","")))
        + 2*(LEN(C114)-LEN(SUBSTITUTE(UPPER(C114),"V","")))
        + 3*(LEN(C114)-LEN(SUBSTITUTE(UPPER(C114),"N","")))
      )
      *
      INDEX(PrimerPrices!$C$2:$C$500,
        MATCH(TRIM(E114) &amp; "|" &amp; TRIM(F114),
        PrimerPrices!$D$2:$D$500, 0)
      )
    ),
    INDEX(ProbePrices!$D$2:$D$500,
      MATCH(TRIM(D114) &amp; "|" &amp; TRIM(E114) &amp; "|" &amp; TRIM(F114),
      ProbePrices!$E$2:$E$500, 0)
    )
  )
  + (LEN(C114)-LEN(SUBSTITUTE(C114,"+",""))) * 10
  + (LEN(UPPER(C114))-LEN(SUBSTITUTE(UPPER(C114),"I",""))) * 10
  + (LEN(C114)-LEN(SUBSTITUTE(C114,"*",""))) * 10
)</f>
        <v/>
      </c>
      <c r="I114" s="32" t="str">
        <f t="shared" si="1"/>
        <v/>
      </c>
      <c r="J114" s="32" t="str">
        <f t="shared" si="2"/>
        <v/>
      </c>
      <c r="K114" s="40"/>
      <c r="L114" s="4"/>
      <c r="M114" s="5"/>
      <c r="N114" s="5"/>
      <c r="O114" s="5"/>
      <c r="P114" s="5"/>
      <c r="Q114" s="5"/>
      <c r="R114" s="5"/>
      <c r="S114" s="5"/>
      <c r="T114" s="5"/>
      <c r="U114" s="37" t="str">
        <f t="shared" si="3"/>
        <v/>
      </c>
      <c r="V114" s="37" t="str">
        <f t="shared" si="4"/>
        <v/>
      </c>
      <c r="W114" s="37" t="str">
        <f t="shared" si="5"/>
        <v/>
      </c>
      <c r="X114" s="37" t="str">
        <f t="shared" si="6"/>
        <v/>
      </c>
      <c r="Y114" s="37" t="str">
        <f t="shared" si="7"/>
        <v/>
      </c>
      <c r="Z114" s="37" t="str">
        <f t="shared" si="8"/>
        <v/>
      </c>
      <c r="AA114" s="38"/>
    </row>
    <row r="115" spans="1:27" ht="13.5" customHeight="1" x14ac:dyDescent="0.3">
      <c r="A115" s="39">
        <v>92</v>
      </c>
      <c r="B115" s="33"/>
      <c r="C115" s="33"/>
      <c r="D115" s="33"/>
      <c r="E115" s="34"/>
      <c r="F115" s="33"/>
      <c r="G115" s="32" t="str">
        <f t="shared" si="0"/>
        <v/>
      </c>
      <c r="H115" s="35" t="str">
        <f t="array" ref="H115">IF(
  ISBLANK(C115),
  "",
  IF(
    ISBLANK(D115),
    (
      (
        G115
        + (LEN(C115)-LEN(SUBSTITUTE(UPPER(C115),"R","")))
        + (LEN(C115)-LEN(SUBSTITUTE(UPPER(C115),"Y","")))
        + (LEN(C115)-LEN(SUBSTITUTE(UPPER(C115),"M","")))
        + (LEN(C115)-LEN(SUBSTITUTE(UPPER(C115),"K","")))
        + (LEN(C115)-LEN(SUBSTITUTE(UPPER(C115),"S","")))
        + (LEN(C115)-LEN(SUBSTITUTE(UPPER(C115),"W","")))
        + 2*(LEN(C115)-LEN(SUBSTITUTE(UPPER(C115),"B","")))
        + 2*(LEN(C115)-LEN(SUBSTITUTE(UPPER(C115),"D","")))
        + 2*(LEN(C115)-LEN(SUBSTITUTE(UPPER(C115),"H","")))
        + 2*(LEN(C115)-LEN(SUBSTITUTE(UPPER(C115),"V","")))
        + 3*(LEN(C115)-LEN(SUBSTITUTE(UPPER(C115),"N","")))
      )
      *
      INDEX(PrimerPrices!$C$2:$C$500,
        MATCH(TRIM(E115) &amp; "|" &amp; TRIM(F115),
        PrimerPrices!$D$2:$D$500, 0)
      )
    ),
    INDEX(ProbePrices!$D$2:$D$500,
      MATCH(TRIM(D115) &amp; "|" &amp; TRIM(E115) &amp; "|" &amp; TRIM(F115),
      ProbePrices!$E$2:$E$500, 0)
    )
  )
  + (LEN(C115)-LEN(SUBSTITUTE(C115,"+",""))) * 10
  + (LEN(UPPER(C115))-LEN(SUBSTITUTE(UPPER(C115),"I",""))) * 10
  + (LEN(C115)-LEN(SUBSTITUTE(C115,"*",""))) * 10
)</f>
        <v/>
      </c>
      <c r="I115" s="32" t="str">
        <f t="shared" si="1"/>
        <v/>
      </c>
      <c r="J115" s="32" t="str">
        <f t="shared" si="2"/>
        <v/>
      </c>
      <c r="K115" s="40"/>
      <c r="L115" s="4"/>
      <c r="M115" s="5"/>
      <c r="N115" s="5"/>
      <c r="O115" s="5"/>
      <c r="P115" s="5"/>
      <c r="Q115" s="5"/>
      <c r="R115" s="5"/>
      <c r="S115" s="5"/>
      <c r="T115" s="5"/>
      <c r="U115" s="37" t="str">
        <f t="shared" si="3"/>
        <v/>
      </c>
      <c r="V115" s="37" t="str">
        <f t="shared" si="4"/>
        <v/>
      </c>
      <c r="W115" s="37" t="str">
        <f t="shared" si="5"/>
        <v/>
      </c>
      <c r="X115" s="37" t="str">
        <f t="shared" si="6"/>
        <v/>
      </c>
      <c r="Y115" s="37" t="str">
        <f t="shared" si="7"/>
        <v/>
      </c>
      <c r="Z115" s="37" t="str">
        <f t="shared" si="8"/>
        <v/>
      </c>
      <c r="AA115" s="38"/>
    </row>
    <row r="116" spans="1:27" ht="13.5" customHeight="1" x14ac:dyDescent="0.3">
      <c r="A116" s="39">
        <v>93</v>
      </c>
      <c r="B116" s="33"/>
      <c r="C116" s="33"/>
      <c r="D116" s="33"/>
      <c r="E116" s="34"/>
      <c r="F116" s="33"/>
      <c r="G116" s="32" t="str">
        <f t="shared" si="0"/>
        <v/>
      </c>
      <c r="H116" s="35" t="str">
        <f t="array" ref="H116">IF(
  ISBLANK(C116),
  "",
  IF(
    ISBLANK(D116),
    (
      (
        G116
        + (LEN(C116)-LEN(SUBSTITUTE(UPPER(C116),"R","")))
        + (LEN(C116)-LEN(SUBSTITUTE(UPPER(C116),"Y","")))
        + (LEN(C116)-LEN(SUBSTITUTE(UPPER(C116),"M","")))
        + (LEN(C116)-LEN(SUBSTITUTE(UPPER(C116),"K","")))
        + (LEN(C116)-LEN(SUBSTITUTE(UPPER(C116),"S","")))
        + (LEN(C116)-LEN(SUBSTITUTE(UPPER(C116),"W","")))
        + 2*(LEN(C116)-LEN(SUBSTITUTE(UPPER(C116),"B","")))
        + 2*(LEN(C116)-LEN(SUBSTITUTE(UPPER(C116),"D","")))
        + 2*(LEN(C116)-LEN(SUBSTITUTE(UPPER(C116),"H","")))
        + 2*(LEN(C116)-LEN(SUBSTITUTE(UPPER(C116),"V","")))
        + 3*(LEN(C116)-LEN(SUBSTITUTE(UPPER(C116),"N","")))
      )
      *
      INDEX(PrimerPrices!$C$2:$C$500,
        MATCH(TRIM(E116) &amp; "|" &amp; TRIM(F116),
        PrimerPrices!$D$2:$D$500, 0)
      )
    ),
    INDEX(ProbePrices!$D$2:$D$500,
      MATCH(TRIM(D116) &amp; "|" &amp; TRIM(E116) &amp; "|" &amp; TRIM(F116),
      ProbePrices!$E$2:$E$500, 0)
    )
  )
  + (LEN(C116)-LEN(SUBSTITUTE(C116,"+",""))) * 10
  + (LEN(UPPER(C116))-LEN(SUBSTITUTE(UPPER(C116),"I",""))) * 10
  + (LEN(C116)-LEN(SUBSTITUTE(C116,"*",""))) * 10
)</f>
        <v/>
      </c>
      <c r="I116" s="32" t="str">
        <f t="shared" si="1"/>
        <v/>
      </c>
      <c r="J116" s="32" t="str">
        <f t="shared" si="2"/>
        <v/>
      </c>
      <c r="K116" s="40"/>
      <c r="L116" s="4"/>
      <c r="M116" s="5"/>
      <c r="N116" s="5"/>
      <c r="O116" s="5"/>
      <c r="P116" s="5"/>
      <c r="Q116" s="5"/>
      <c r="R116" s="5"/>
      <c r="S116" s="5"/>
      <c r="T116" s="5"/>
      <c r="U116" s="37" t="str">
        <f t="shared" si="3"/>
        <v/>
      </c>
      <c r="V116" s="37" t="str">
        <f t="shared" si="4"/>
        <v/>
      </c>
      <c r="W116" s="37" t="str">
        <f t="shared" si="5"/>
        <v/>
      </c>
      <c r="X116" s="37" t="str">
        <f t="shared" si="6"/>
        <v/>
      </c>
      <c r="Y116" s="37" t="str">
        <f t="shared" si="7"/>
        <v/>
      </c>
      <c r="Z116" s="37" t="str">
        <f t="shared" si="8"/>
        <v/>
      </c>
      <c r="AA116" s="38"/>
    </row>
    <row r="117" spans="1:27" ht="13.5" customHeight="1" x14ac:dyDescent="0.3">
      <c r="A117" s="39">
        <v>94</v>
      </c>
      <c r="B117" s="33"/>
      <c r="C117" s="33"/>
      <c r="D117" s="33"/>
      <c r="E117" s="34"/>
      <c r="F117" s="33"/>
      <c r="G117" s="32" t="str">
        <f t="shared" si="0"/>
        <v/>
      </c>
      <c r="H117" s="35" t="str">
        <f t="array" ref="H117">IF(
  ISBLANK(C117),
  "",
  IF(
    ISBLANK(D117),
    (
      (
        G117
        + (LEN(C117)-LEN(SUBSTITUTE(UPPER(C117),"R","")))
        + (LEN(C117)-LEN(SUBSTITUTE(UPPER(C117),"Y","")))
        + (LEN(C117)-LEN(SUBSTITUTE(UPPER(C117),"M","")))
        + (LEN(C117)-LEN(SUBSTITUTE(UPPER(C117),"K","")))
        + (LEN(C117)-LEN(SUBSTITUTE(UPPER(C117),"S","")))
        + (LEN(C117)-LEN(SUBSTITUTE(UPPER(C117),"W","")))
        + 2*(LEN(C117)-LEN(SUBSTITUTE(UPPER(C117),"B","")))
        + 2*(LEN(C117)-LEN(SUBSTITUTE(UPPER(C117),"D","")))
        + 2*(LEN(C117)-LEN(SUBSTITUTE(UPPER(C117),"H","")))
        + 2*(LEN(C117)-LEN(SUBSTITUTE(UPPER(C117),"V","")))
        + 3*(LEN(C117)-LEN(SUBSTITUTE(UPPER(C117),"N","")))
      )
      *
      INDEX(PrimerPrices!$C$2:$C$500,
        MATCH(TRIM(E117) &amp; "|" &amp; TRIM(F117),
        PrimerPrices!$D$2:$D$500, 0)
      )
    ),
    INDEX(ProbePrices!$D$2:$D$500,
      MATCH(TRIM(D117) &amp; "|" &amp; TRIM(E117) &amp; "|" &amp; TRIM(F117),
      ProbePrices!$E$2:$E$500, 0)
    )
  )
  + (LEN(C117)-LEN(SUBSTITUTE(C117,"+",""))) * 10
  + (LEN(UPPER(C117))-LEN(SUBSTITUTE(UPPER(C117),"I",""))) * 10
  + (LEN(C117)-LEN(SUBSTITUTE(C117,"*",""))) * 10
)</f>
        <v/>
      </c>
      <c r="I117" s="32" t="str">
        <f t="shared" si="1"/>
        <v/>
      </c>
      <c r="J117" s="32" t="str">
        <f t="shared" si="2"/>
        <v/>
      </c>
      <c r="K117" s="40"/>
      <c r="L117" s="4"/>
      <c r="M117" s="5"/>
      <c r="N117" s="5"/>
      <c r="O117" s="5"/>
      <c r="P117" s="5"/>
      <c r="Q117" s="5"/>
      <c r="R117" s="5"/>
      <c r="S117" s="5"/>
      <c r="T117" s="5"/>
      <c r="U117" s="37" t="str">
        <f t="shared" si="3"/>
        <v/>
      </c>
      <c r="V117" s="37" t="str">
        <f t="shared" si="4"/>
        <v/>
      </c>
      <c r="W117" s="37" t="str">
        <f t="shared" si="5"/>
        <v/>
      </c>
      <c r="X117" s="37" t="str">
        <f t="shared" si="6"/>
        <v/>
      </c>
      <c r="Y117" s="37" t="str">
        <f t="shared" si="7"/>
        <v/>
      </c>
      <c r="Z117" s="37" t="str">
        <f t="shared" si="8"/>
        <v/>
      </c>
      <c r="AA117" s="38"/>
    </row>
    <row r="118" spans="1:27" ht="13.5" customHeight="1" x14ac:dyDescent="0.3">
      <c r="A118" s="39">
        <v>95</v>
      </c>
      <c r="B118" s="33"/>
      <c r="C118" s="33"/>
      <c r="D118" s="33"/>
      <c r="E118" s="34"/>
      <c r="F118" s="33"/>
      <c r="G118" s="32" t="str">
        <f t="shared" si="0"/>
        <v/>
      </c>
      <c r="H118" s="35" t="str">
        <f t="array" ref="H118">IF(
  ISBLANK(C118),
  "",
  IF(
    ISBLANK(D118),
    (
      (
        G118
        + (LEN(C118)-LEN(SUBSTITUTE(UPPER(C118),"R","")))
        + (LEN(C118)-LEN(SUBSTITUTE(UPPER(C118),"Y","")))
        + (LEN(C118)-LEN(SUBSTITUTE(UPPER(C118),"M","")))
        + (LEN(C118)-LEN(SUBSTITUTE(UPPER(C118),"K","")))
        + (LEN(C118)-LEN(SUBSTITUTE(UPPER(C118),"S","")))
        + (LEN(C118)-LEN(SUBSTITUTE(UPPER(C118),"W","")))
        + 2*(LEN(C118)-LEN(SUBSTITUTE(UPPER(C118),"B","")))
        + 2*(LEN(C118)-LEN(SUBSTITUTE(UPPER(C118),"D","")))
        + 2*(LEN(C118)-LEN(SUBSTITUTE(UPPER(C118),"H","")))
        + 2*(LEN(C118)-LEN(SUBSTITUTE(UPPER(C118),"V","")))
        + 3*(LEN(C118)-LEN(SUBSTITUTE(UPPER(C118),"N","")))
      )
      *
      INDEX(PrimerPrices!$C$2:$C$500,
        MATCH(TRIM(E118) &amp; "|" &amp; TRIM(F118),
        PrimerPrices!$D$2:$D$500, 0)
      )
    ),
    INDEX(ProbePrices!$D$2:$D$500,
      MATCH(TRIM(D118) &amp; "|" &amp; TRIM(E118) &amp; "|" &amp; TRIM(F118),
      ProbePrices!$E$2:$E$500, 0)
    )
  )
  + (LEN(C118)-LEN(SUBSTITUTE(C118,"+",""))) * 10
  + (LEN(UPPER(C118))-LEN(SUBSTITUTE(UPPER(C118),"I",""))) * 10
  + (LEN(C118)-LEN(SUBSTITUTE(C118,"*",""))) * 10
)</f>
        <v/>
      </c>
      <c r="I118" s="32" t="str">
        <f t="shared" si="1"/>
        <v/>
      </c>
      <c r="J118" s="32" t="str">
        <f t="shared" si="2"/>
        <v/>
      </c>
      <c r="K118" s="40"/>
      <c r="L118" s="4"/>
      <c r="M118" s="5"/>
      <c r="N118" s="5"/>
      <c r="O118" s="5"/>
      <c r="P118" s="5"/>
      <c r="Q118" s="5"/>
      <c r="R118" s="5"/>
      <c r="S118" s="5"/>
      <c r="T118" s="5"/>
      <c r="U118" s="37" t="str">
        <f t="shared" si="3"/>
        <v/>
      </c>
      <c r="V118" s="37" t="str">
        <f t="shared" si="4"/>
        <v/>
      </c>
      <c r="W118" s="37" t="str">
        <f t="shared" si="5"/>
        <v/>
      </c>
      <c r="X118" s="37" t="str">
        <f t="shared" si="6"/>
        <v/>
      </c>
      <c r="Y118" s="37" t="str">
        <f t="shared" si="7"/>
        <v/>
      </c>
      <c r="Z118" s="37" t="str">
        <f t="shared" si="8"/>
        <v/>
      </c>
      <c r="AA118" s="38"/>
    </row>
    <row r="119" spans="1:27" ht="13.5" customHeight="1" x14ac:dyDescent="0.3">
      <c r="A119" s="39">
        <v>96</v>
      </c>
      <c r="B119" s="33"/>
      <c r="C119" s="33"/>
      <c r="D119" s="33"/>
      <c r="E119" s="34"/>
      <c r="F119" s="33"/>
      <c r="G119" s="32" t="str">
        <f t="shared" si="0"/>
        <v/>
      </c>
      <c r="H119" s="35" t="str">
        <f t="array" ref="H119">IF(
  ISBLANK(C119),
  "",
  IF(
    ISBLANK(D119),
    (
      (
        G119
        + (LEN(C119)-LEN(SUBSTITUTE(UPPER(C119),"R","")))
        + (LEN(C119)-LEN(SUBSTITUTE(UPPER(C119),"Y","")))
        + (LEN(C119)-LEN(SUBSTITUTE(UPPER(C119),"M","")))
        + (LEN(C119)-LEN(SUBSTITUTE(UPPER(C119),"K","")))
        + (LEN(C119)-LEN(SUBSTITUTE(UPPER(C119),"S","")))
        + (LEN(C119)-LEN(SUBSTITUTE(UPPER(C119),"W","")))
        + 2*(LEN(C119)-LEN(SUBSTITUTE(UPPER(C119),"B","")))
        + 2*(LEN(C119)-LEN(SUBSTITUTE(UPPER(C119),"D","")))
        + 2*(LEN(C119)-LEN(SUBSTITUTE(UPPER(C119),"H","")))
        + 2*(LEN(C119)-LEN(SUBSTITUTE(UPPER(C119),"V","")))
        + 3*(LEN(C119)-LEN(SUBSTITUTE(UPPER(C119),"N","")))
      )
      *
      INDEX(PrimerPrices!$C$2:$C$500,
        MATCH(TRIM(E119) &amp; "|" &amp; TRIM(F119),
        PrimerPrices!$D$2:$D$500, 0)
      )
    ),
    INDEX(ProbePrices!$D$2:$D$500,
      MATCH(TRIM(D119) &amp; "|" &amp; TRIM(E119) &amp; "|" &amp; TRIM(F119),
      ProbePrices!$E$2:$E$500, 0)
    )
  )
  + (LEN(C119)-LEN(SUBSTITUTE(C119,"+",""))) * 10
  + (LEN(UPPER(C119))-LEN(SUBSTITUTE(UPPER(C119),"I",""))) * 10
  + (LEN(C119)-LEN(SUBSTITUTE(C119,"*",""))) * 10
)</f>
        <v/>
      </c>
      <c r="I119" s="32" t="str">
        <f t="shared" si="1"/>
        <v/>
      </c>
      <c r="J119" s="32" t="str">
        <f t="shared" si="2"/>
        <v/>
      </c>
      <c r="K119" s="40"/>
      <c r="L119" s="4"/>
      <c r="M119" s="5"/>
      <c r="N119" s="5"/>
      <c r="O119" s="5"/>
      <c r="P119" s="5"/>
      <c r="Q119" s="5"/>
      <c r="R119" s="5"/>
      <c r="S119" s="5"/>
      <c r="T119" s="5"/>
      <c r="U119" s="37" t="str">
        <f t="shared" si="3"/>
        <v/>
      </c>
      <c r="V119" s="37" t="str">
        <f t="shared" si="4"/>
        <v/>
      </c>
      <c r="W119" s="37" t="str">
        <f t="shared" si="5"/>
        <v/>
      </c>
      <c r="X119" s="37" t="str">
        <f t="shared" si="6"/>
        <v/>
      </c>
      <c r="Y119" s="37" t="str">
        <f t="shared" si="7"/>
        <v/>
      </c>
      <c r="Z119" s="37" t="str">
        <f t="shared" si="8"/>
        <v/>
      </c>
      <c r="AA119" s="38"/>
    </row>
    <row r="120" spans="1:27" ht="13.5" customHeight="1" x14ac:dyDescent="0.3">
      <c r="A120" s="39">
        <v>97</v>
      </c>
      <c r="B120" s="33"/>
      <c r="C120" s="33"/>
      <c r="D120" s="33"/>
      <c r="E120" s="34"/>
      <c r="F120" s="33"/>
      <c r="G120" s="32" t="str">
        <f t="shared" si="0"/>
        <v/>
      </c>
      <c r="H120" s="35" t="str">
        <f t="array" ref="H120">IF(
  ISBLANK(C120),
  "",
  IF(
    ISBLANK(D120),
    (
      (
        G120
        + (LEN(C120)-LEN(SUBSTITUTE(UPPER(C120),"R","")))
        + (LEN(C120)-LEN(SUBSTITUTE(UPPER(C120),"Y","")))
        + (LEN(C120)-LEN(SUBSTITUTE(UPPER(C120),"M","")))
        + (LEN(C120)-LEN(SUBSTITUTE(UPPER(C120),"K","")))
        + (LEN(C120)-LEN(SUBSTITUTE(UPPER(C120),"S","")))
        + (LEN(C120)-LEN(SUBSTITUTE(UPPER(C120),"W","")))
        + 2*(LEN(C120)-LEN(SUBSTITUTE(UPPER(C120),"B","")))
        + 2*(LEN(C120)-LEN(SUBSTITUTE(UPPER(C120),"D","")))
        + 2*(LEN(C120)-LEN(SUBSTITUTE(UPPER(C120),"H","")))
        + 2*(LEN(C120)-LEN(SUBSTITUTE(UPPER(C120),"V","")))
        + 3*(LEN(C120)-LEN(SUBSTITUTE(UPPER(C120),"N","")))
      )
      *
      INDEX(PrimerPrices!$C$2:$C$500,
        MATCH(TRIM(E120) &amp; "|" &amp; TRIM(F120),
        PrimerPrices!$D$2:$D$500, 0)
      )
    ),
    INDEX(ProbePrices!$D$2:$D$500,
      MATCH(TRIM(D120) &amp; "|" &amp; TRIM(E120) &amp; "|" &amp; TRIM(F120),
      ProbePrices!$E$2:$E$500, 0)
    )
  )
  + (LEN(C120)-LEN(SUBSTITUTE(C120,"+",""))) * 10
  + (LEN(UPPER(C120))-LEN(SUBSTITUTE(UPPER(C120),"I",""))) * 10
  + (LEN(C120)-LEN(SUBSTITUTE(C120,"*",""))) * 10
)</f>
        <v/>
      </c>
      <c r="I120" s="32" t="str">
        <f t="shared" si="1"/>
        <v/>
      </c>
      <c r="J120" s="32" t="str">
        <f t="shared" si="2"/>
        <v/>
      </c>
      <c r="K120" s="40"/>
      <c r="L120" s="4"/>
      <c r="M120" s="5"/>
      <c r="N120" s="5"/>
      <c r="O120" s="5"/>
      <c r="P120" s="5"/>
      <c r="Q120" s="5"/>
      <c r="R120" s="5"/>
      <c r="S120" s="5"/>
      <c r="T120" s="5"/>
      <c r="U120" s="37" t="str">
        <f t="shared" si="3"/>
        <v/>
      </c>
      <c r="V120" s="37" t="str">
        <f t="shared" si="4"/>
        <v/>
      </c>
      <c r="W120" s="37" t="str">
        <f t="shared" si="5"/>
        <v/>
      </c>
      <c r="X120" s="37" t="str">
        <f t="shared" si="6"/>
        <v/>
      </c>
      <c r="Y120" s="37" t="str">
        <f t="shared" si="7"/>
        <v/>
      </c>
      <c r="Z120" s="37" t="str">
        <f t="shared" si="8"/>
        <v/>
      </c>
      <c r="AA120" s="38"/>
    </row>
    <row r="121" spans="1:27" ht="13.5" customHeight="1" x14ac:dyDescent="0.3">
      <c r="A121" s="39">
        <v>98</v>
      </c>
      <c r="B121" s="33"/>
      <c r="C121" s="33"/>
      <c r="D121" s="33"/>
      <c r="E121" s="34"/>
      <c r="F121" s="33"/>
      <c r="G121" s="32" t="str">
        <f t="shared" si="0"/>
        <v/>
      </c>
      <c r="H121" s="35" t="str">
        <f t="array" ref="H121">IF(
  ISBLANK(C121),
  "",
  IF(
    ISBLANK(D121),
    (
      (
        G121
        + (LEN(C121)-LEN(SUBSTITUTE(UPPER(C121),"R","")))
        + (LEN(C121)-LEN(SUBSTITUTE(UPPER(C121),"Y","")))
        + (LEN(C121)-LEN(SUBSTITUTE(UPPER(C121),"M","")))
        + (LEN(C121)-LEN(SUBSTITUTE(UPPER(C121),"K","")))
        + (LEN(C121)-LEN(SUBSTITUTE(UPPER(C121),"S","")))
        + (LEN(C121)-LEN(SUBSTITUTE(UPPER(C121),"W","")))
        + 2*(LEN(C121)-LEN(SUBSTITUTE(UPPER(C121),"B","")))
        + 2*(LEN(C121)-LEN(SUBSTITUTE(UPPER(C121),"D","")))
        + 2*(LEN(C121)-LEN(SUBSTITUTE(UPPER(C121),"H","")))
        + 2*(LEN(C121)-LEN(SUBSTITUTE(UPPER(C121),"V","")))
        + 3*(LEN(C121)-LEN(SUBSTITUTE(UPPER(C121),"N","")))
      )
      *
      INDEX(PrimerPrices!$C$2:$C$500,
        MATCH(TRIM(E121) &amp; "|" &amp; TRIM(F121),
        PrimerPrices!$D$2:$D$500, 0)
      )
    ),
    INDEX(ProbePrices!$D$2:$D$500,
      MATCH(TRIM(D121) &amp; "|" &amp; TRIM(E121) &amp; "|" &amp; TRIM(F121),
      ProbePrices!$E$2:$E$500, 0)
    )
  )
  + (LEN(C121)-LEN(SUBSTITUTE(C121,"+",""))) * 10
  + (LEN(UPPER(C121))-LEN(SUBSTITUTE(UPPER(C121),"I",""))) * 10
  + (LEN(C121)-LEN(SUBSTITUTE(C121,"*",""))) * 10
)</f>
        <v/>
      </c>
      <c r="I121" s="32" t="str">
        <f t="shared" si="1"/>
        <v/>
      </c>
      <c r="J121" s="32" t="str">
        <f t="shared" si="2"/>
        <v/>
      </c>
      <c r="K121" s="40"/>
      <c r="L121" s="4"/>
      <c r="M121" s="5"/>
      <c r="N121" s="5"/>
      <c r="O121" s="5"/>
      <c r="P121" s="5"/>
      <c r="Q121" s="5"/>
      <c r="R121" s="5"/>
      <c r="S121" s="5"/>
      <c r="T121" s="5"/>
      <c r="U121" s="37" t="str">
        <f t="shared" si="3"/>
        <v/>
      </c>
      <c r="V121" s="37" t="str">
        <f t="shared" si="4"/>
        <v/>
      </c>
      <c r="W121" s="37" t="str">
        <f t="shared" si="5"/>
        <v/>
      </c>
      <c r="X121" s="37" t="str">
        <f t="shared" si="6"/>
        <v/>
      </c>
      <c r="Y121" s="37" t="str">
        <f t="shared" si="7"/>
        <v/>
      </c>
      <c r="Z121" s="37" t="str">
        <f t="shared" si="8"/>
        <v/>
      </c>
      <c r="AA121" s="38"/>
    </row>
    <row r="122" spans="1:27" ht="13.5" customHeight="1" x14ac:dyDescent="0.3">
      <c r="A122" s="39">
        <v>99</v>
      </c>
      <c r="B122" s="33"/>
      <c r="C122" s="33"/>
      <c r="D122" s="33"/>
      <c r="E122" s="34"/>
      <c r="F122" s="33"/>
      <c r="G122" s="32" t="str">
        <f t="shared" si="0"/>
        <v/>
      </c>
      <c r="H122" s="35" t="str">
        <f t="array" ref="H122">IF(
  ISBLANK(C122),
  "",
  IF(
    ISBLANK(D122),
    (
      (
        G122
        + (LEN(C122)-LEN(SUBSTITUTE(UPPER(C122),"R","")))
        + (LEN(C122)-LEN(SUBSTITUTE(UPPER(C122),"Y","")))
        + (LEN(C122)-LEN(SUBSTITUTE(UPPER(C122),"M","")))
        + (LEN(C122)-LEN(SUBSTITUTE(UPPER(C122),"K","")))
        + (LEN(C122)-LEN(SUBSTITUTE(UPPER(C122),"S","")))
        + (LEN(C122)-LEN(SUBSTITUTE(UPPER(C122),"W","")))
        + 2*(LEN(C122)-LEN(SUBSTITUTE(UPPER(C122),"B","")))
        + 2*(LEN(C122)-LEN(SUBSTITUTE(UPPER(C122),"D","")))
        + 2*(LEN(C122)-LEN(SUBSTITUTE(UPPER(C122),"H","")))
        + 2*(LEN(C122)-LEN(SUBSTITUTE(UPPER(C122),"V","")))
        + 3*(LEN(C122)-LEN(SUBSTITUTE(UPPER(C122),"N","")))
      )
      *
      INDEX(PrimerPrices!$C$2:$C$500,
        MATCH(TRIM(E122) &amp; "|" &amp; TRIM(F122),
        PrimerPrices!$D$2:$D$500, 0)
      )
    ),
    INDEX(ProbePrices!$D$2:$D$500,
      MATCH(TRIM(D122) &amp; "|" &amp; TRIM(E122) &amp; "|" &amp; TRIM(F122),
      ProbePrices!$E$2:$E$500, 0)
    )
  )
  + (LEN(C122)-LEN(SUBSTITUTE(C122,"+",""))) * 10
  + (LEN(UPPER(C122))-LEN(SUBSTITUTE(UPPER(C122),"I",""))) * 10
  + (LEN(C122)-LEN(SUBSTITUTE(C122,"*",""))) * 10
)</f>
        <v/>
      </c>
      <c r="I122" s="32" t="str">
        <f t="shared" si="1"/>
        <v/>
      </c>
      <c r="J122" s="32" t="str">
        <f t="shared" si="2"/>
        <v/>
      </c>
      <c r="K122" s="40"/>
      <c r="L122" s="4"/>
      <c r="M122" s="5"/>
      <c r="N122" s="5"/>
      <c r="O122" s="5"/>
      <c r="P122" s="5"/>
      <c r="Q122" s="5"/>
      <c r="R122" s="5"/>
      <c r="S122" s="5"/>
      <c r="T122" s="5"/>
      <c r="U122" s="37" t="str">
        <f t="shared" si="3"/>
        <v/>
      </c>
      <c r="V122" s="37" t="str">
        <f t="shared" si="4"/>
        <v/>
      </c>
      <c r="W122" s="37" t="str">
        <f t="shared" si="5"/>
        <v/>
      </c>
      <c r="X122" s="37" t="str">
        <f t="shared" si="6"/>
        <v/>
      </c>
      <c r="Y122" s="37" t="str">
        <f t="shared" si="7"/>
        <v/>
      </c>
      <c r="Z122" s="37" t="str">
        <f t="shared" si="8"/>
        <v/>
      </c>
      <c r="AA122" s="38"/>
    </row>
    <row r="123" spans="1:27" ht="13.5" customHeight="1" x14ac:dyDescent="0.3">
      <c r="A123" s="39">
        <v>100</v>
      </c>
      <c r="B123" s="33"/>
      <c r="C123" s="33"/>
      <c r="D123" s="33"/>
      <c r="E123" s="34"/>
      <c r="F123" s="33"/>
      <c r="G123" s="32" t="str">
        <f t="shared" si="0"/>
        <v/>
      </c>
      <c r="H123" s="35" t="str">
        <f t="array" ref="H123">IF(
  ISBLANK(C123),
  "",
  IF(
    ISBLANK(D123),
    (
      (
        G123
        + (LEN(C123)-LEN(SUBSTITUTE(UPPER(C123),"R","")))
        + (LEN(C123)-LEN(SUBSTITUTE(UPPER(C123),"Y","")))
        + (LEN(C123)-LEN(SUBSTITUTE(UPPER(C123),"M","")))
        + (LEN(C123)-LEN(SUBSTITUTE(UPPER(C123),"K","")))
        + (LEN(C123)-LEN(SUBSTITUTE(UPPER(C123),"S","")))
        + (LEN(C123)-LEN(SUBSTITUTE(UPPER(C123),"W","")))
        + 2*(LEN(C123)-LEN(SUBSTITUTE(UPPER(C123),"B","")))
        + 2*(LEN(C123)-LEN(SUBSTITUTE(UPPER(C123),"D","")))
        + 2*(LEN(C123)-LEN(SUBSTITUTE(UPPER(C123),"H","")))
        + 2*(LEN(C123)-LEN(SUBSTITUTE(UPPER(C123),"V","")))
        + 3*(LEN(C123)-LEN(SUBSTITUTE(UPPER(C123),"N","")))
      )
      *
      INDEX(PrimerPrices!$C$2:$C$500,
        MATCH(TRIM(E123) &amp; "|" &amp; TRIM(F123),
        PrimerPrices!$D$2:$D$500, 0)
      )
    ),
    INDEX(ProbePrices!$D$2:$D$500,
      MATCH(TRIM(D123) &amp; "|" &amp; TRIM(E123) &amp; "|" &amp; TRIM(F123),
      ProbePrices!$E$2:$E$500, 0)
    )
  )
  + (LEN(C123)-LEN(SUBSTITUTE(C123,"+",""))) * 10
  + (LEN(UPPER(C123))-LEN(SUBSTITUTE(UPPER(C123),"I",""))) * 10
  + (LEN(C123)-LEN(SUBSTITUTE(C123,"*",""))) * 10
)</f>
        <v/>
      </c>
      <c r="I123" s="32" t="str">
        <f t="shared" si="1"/>
        <v/>
      </c>
      <c r="J123" s="32" t="str">
        <f t="shared" si="2"/>
        <v/>
      </c>
      <c r="K123" s="40"/>
      <c r="L123" s="4"/>
      <c r="M123" s="5"/>
      <c r="N123" s="5"/>
      <c r="O123" s="5"/>
      <c r="P123" s="5"/>
      <c r="Q123" s="5"/>
      <c r="R123" s="5"/>
      <c r="S123" s="5"/>
      <c r="T123" s="5"/>
      <c r="U123" s="37" t="str">
        <f t="shared" si="3"/>
        <v/>
      </c>
      <c r="V123" s="37" t="str">
        <f t="shared" si="4"/>
        <v/>
      </c>
      <c r="W123" s="37" t="str">
        <f t="shared" si="5"/>
        <v/>
      </c>
      <c r="X123" s="37" t="str">
        <f t="shared" si="6"/>
        <v/>
      </c>
      <c r="Y123" s="37" t="str">
        <f t="shared" si="7"/>
        <v/>
      </c>
      <c r="Z123" s="37" t="str">
        <f t="shared" si="8"/>
        <v/>
      </c>
      <c r="AA123" s="38"/>
    </row>
    <row r="124" spans="1:27" ht="13.5" customHeight="1" x14ac:dyDescent="0.3">
      <c r="A124" s="39">
        <v>101</v>
      </c>
      <c r="B124" s="33"/>
      <c r="C124" s="33"/>
      <c r="D124" s="33"/>
      <c r="E124" s="34"/>
      <c r="F124" s="33"/>
      <c r="G124" s="32" t="str">
        <f t="shared" si="0"/>
        <v/>
      </c>
      <c r="H124" s="35" t="str">
        <f t="array" ref="H124">IF(
  ISBLANK(C124),
  "",
  IF(
    ISBLANK(D124),
    (
      (
        G124
        + (LEN(C124)-LEN(SUBSTITUTE(UPPER(C124),"R","")))
        + (LEN(C124)-LEN(SUBSTITUTE(UPPER(C124),"Y","")))
        + (LEN(C124)-LEN(SUBSTITUTE(UPPER(C124),"M","")))
        + (LEN(C124)-LEN(SUBSTITUTE(UPPER(C124),"K","")))
        + (LEN(C124)-LEN(SUBSTITUTE(UPPER(C124),"S","")))
        + (LEN(C124)-LEN(SUBSTITUTE(UPPER(C124),"W","")))
        + 2*(LEN(C124)-LEN(SUBSTITUTE(UPPER(C124),"B","")))
        + 2*(LEN(C124)-LEN(SUBSTITUTE(UPPER(C124),"D","")))
        + 2*(LEN(C124)-LEN(SUBSTITUTE(UPPER(C124),"H","")))
        + 2*(LEN(C124)-LEN(SUBSTITUTE(UPPER(C124),"V","")))
        + 3*(LEN(C124)-LEN(SUBSTITUTE(UPPER(C124),"N","")))
      )
      *
      INDEX(PrimerPrices!$C$2:$C$500,
        MATCH(TRIM(E124) &amp; "|" &amp; TRIM(F124),
        PrimerPrices!$D$2:$D$500, 0)
      )
    ),
    INDEX(ProbePrices!$D$2:$D$500,
      MATCH(TRIM(D124) &amp; "|" &amp; TRIM(E124) &amp; "|" &amp; TRIM(F124),
      ProbePrices!$E$2:$E$500, 0)
    )
  )
  + (LEN(C124)-LEN(SUBSTITUTE(C124,"+",""))) * 10
  + (LEN(UPPER(C124))-LEN(SUBSTITUTE(UPPER(C124),"I",""))) * 10
  + (LEN(C124)-LEN(SUBSTITUTE(C124,"*",""))) * 10
)</f>
        <v/>
      </c>
      <c r="I124" s="32" t="str">
        <f t="shared" si="1"/>
        <v/>
      </c>
      <c r="J124" s="32" t="str">
        <f t="shared" si="2"/>
        <v/>
      </c>
      <c r="K124" s="40"/>
      <c r="L124" s="4"/>
      <c r="M124" s="5"/>
      <c r="N124" s="5"/>
      <c r="O124" s="5"/>
      <c r="P124" s="5"/>
      <c r="Q124" s="5"/>
      <c r="R124" s="5"/>
      <c r="S124" s="5"/>
      <c r="T124" s="5"/>
      <c r="U124" s="37" t="str">
        <f t="shared" si="3"/>
        <v/>
      </c>
      <c r="V124" s="37" t="str">
        <f t="shared" si="4"/>
        <v/>
      </c>
      <c r="W124" s="37" t="str">
        <f t="shared" si="5"/>
        <v/>
      </c>
      <c r="X124" s="37" t="str">
        <f t="shared" si="6"/>
        <v/>
      </c>
      <c r="Y124" s="37" t="str">
        <f t="shared" si="7"/>
        <v/>
      </c>
      <c r="Z124" s="37" t="str">
        <f t="shared" si="8"/>
        <v/>
      </c>
      <c r="AA124" s="38"/>
    </row>
    <row r="125" spans="1:27" ht="13.5" customHeight="1" x14ac:dyDescent="0.3">
      <c r="A125" s="39">
        <v>102</v>
      </c>
      <c r="B125" s="33"/>
      <c r="C125" s="33"/>
      <c r="D125" s="33"/>
      <c r="E125" s="34"/>
      <c r="F125" s="33"/>
      <c r="G125" s="32" t="str">
        <f t="shared" si="0"/>
        <v/>
      </c>
      <c r="H125" s="35" t="str">
        <f t="array" ref="H125">IF(
  ISBLANK(C125),
  "",
  IF(
    ISBLANK(D125),
    (
      (
        G125
        + (LEN(C125)-LEN(SUBSTITUTE(UPPER(C125),"R","")))
        + (LEN(C125)-LEN(SUBSTITUTE(UPPER(C125),"Y","")))
        + (LEN(C125)-LEN(SUBSTITUTE(UPPER(C125),"M","")))
        + (LEN(C125)-LEN(SUBSTITUTE(UPPER(C125),"K","")))
        + (LEN(C125)-LEN(SUBSTITUTE(UPPER(C125),"S","")))
        + (LEN(C125)-LEN(SUBSTITUTE(UPPER(C125),"W","")))
        + 2*(LEN(C125)-LEN(SUBSTITUTE(UPPER(C125),"B","")))
        + 2*(LEN(C125)-LEN(SUBSTITUTE(UPPER(C125),"D","")))
        + 2*(LEN(C125)-LEN(SUBSTITUTE(UPPER(C125),"H","")))
        + 2*(LEN(C125)-LEN(SUBSTITUTE(UPPER(C125),"V","")))
        + 3*(LEN(C125)-LEN(SUBSTITUTE(UPPER(C125),"N","")))
      )
      *
      INDEX(PrimerPrices!$C$2:$C$500,
        MATCH(TRIM(E125) &amp; "|" &amp; TRIM(F125),
        PrimerPrices!$D$2:$D$500, 0)
      )
    ),
    INDEX(ProbePrices!$D$2:$D$500,
      MATCH(TRIM(D125) &amp; "|" &amp; TRIM(E125) &amp; "|" &amp; TRIM(F125),
      ProbePrices!$E$2:$E$500, 0)
    )
  )
  + (LEN(C125)-LEN(SUBSTITUTE(C125,"+",""))) * 10
  + (LEN(UPPER(C125))-LEN(SUBSTITUTE(UPPER(C125),"I",""))) * 10
  + (LEN(C125)-LEN(SUBSTITUTE(C125,"*",""))) * 10
)</f>
        <v/>
      </c>
      <c r="I125" s="32" t="str">
        <f t="shared" si="1"/>
        <v/>
      </c>
      <c r="J125" s="32" t="str">
        <f t="shared" si="2"/>
        <v/>
      </c>
      <c r="K125" s="40"/>
      <c r="L125" s="4"/>
      <c r="M125" s="5"/>
      <c r="N125" s="5"/>
      <c r="O125" s="5"/>
      <c r="P125" s="5"/>
      <c r="Q125" s="5"/>
      <c r="R125" s="5"/>
      <c r="S125" s="5"/>
      <c r="T125" s="5"/>
      <c r="U125" s="37" t="str">
        <f t="shared" si="3"/>
        <v/>
      </c>
      <c r="V125" s="37" t="str">
        <f t="shared" si="4"/>
        <v/>
      </c>
      <c r="W125" s="37" t="str">
        <f t="shared" si="5"/>
        <v/>
      </c>
      <c r="X125" s="37" t="str">
        <f t="shared" si="6"/>
        <v/>
      </c>
      <c r="Y125" s="37" t="str">
        <f t="shared" si="7"/>
        <v/>
      </c>
      <c r="Z125" s="37" t="str">
        <f t="shared" si="8"/>
        <v/>
      </c>
      <c r="AA125" s="38"/>
    </row>
    <row r="126" spans="1:27" ht="13.5" customHeight="1" x14ac:dyDescent="0.3">
      <c r="A126" s="39">
        <v>103</v>
      </c>
      <c r="B126" s="33"/>
      <c r="C126" s="33"/>
      <c r="D126" s="33"/>
      <c r="E126" s="34"/>
      <c r="F126" s="33"/>
      <c r="G126" s="32" t="str">
        <f t="shared" si="0"/>
        <v/>
      </c>
      <c r="H126" s="35" t="str">
        <f t="array" ref="H126">IF(
  ISBLANK(C126),
  "",
  IF(
    ISBLANK(D126),
    (
      (
        G126
        + (LEN(C126)-LEN(SUBSTITUTE(UPPER(C126),"R","")))
        + (LEN(C126)-LEN(SUBSTITUTE(UPPER(C126),"Y","")))
        + (LEN(C126)-LEN(SUBSTITUTE(UPPER(C126),"M","")))
        + (LEN(C126)-LEN(SUBSTITUTE(UPPER(C126),"K","")))
        + (LEN(C126)-LEN(SUBSTITUTE(UPPER(C126),"S","")))
        + (LEN(C126)-LEN(SUBSTITUTE(UPPER(C126),"W","")))
        + 2*(LEN(C126)-LEN(SUBSTITUTE(UPPER(C126),"B","")))
        + 2*(LEN(C126)-LEN(SUBSTITUTE(UPPER(C126),"D","")))
        + 2*(LEN(C126)-LEN(SUBSTITUTE(UPPER(C126),"H","")))
        + 2*(LEN(C126)-LEN(SUBSTITUTE(UPPER(C126),"V","")))
        + 3*(LEN(C126)-LEN(SUBSTITUTE(UPPER(C126),"N","")))
      )
      *
      INDEX(PrimerPrices!$C$2:$C$500,
        MATCH(TRIM(E126) &amp; "|" &amp; TRIM(F126),
        PrimerPrices!$D$2:$D$500, 0)
      )
    ),
    INDEX(ProbePrices!$D$2:$D$500,
      MATCH(TRIM(D126) &amp; "|" &amp; TRIM(E126) &amp; "|" &amp; TRIM(F126),
      ProbePrices!$E$2:$E$500, 0)
    )
  )
  + (LEN(C126)-LEN(SUBSTITUTE(C126,"+",""))) * 10
  + (LEN(UPPER(C126))-LEN(SUBSTITUTE(UPPER(C126),"I",""))) * 10
  + (LEN(C126)-LEN(SUBSTITUTE(C126,"*",""))) * 10
)</f>
        <v/>
      </c>
      <c r="I126" s="32" t="str">
        <f t="shared" si="1"/>
        <v/>
      </c>
      <c r="J126" s="32" t="str">
        <f t="shared" si="2"/>
        <v/>
      </c>
      <c r="K126" s="40"/>
      <c r="L126" s="4"/>
      <c r="M126" s="5"/>
      <c r="N126" s="5"/>
      <c r="O126" s="5"/>
      <c r="P126" s="5"/>
      <c r="Q126" s="5"/>
      <c r="R126" s="5"/>
      <c r="S126" s="5"/>
      <c r="T126" s="5"/>
      <c r="U126" s="37" t="str">
        <f t="shared" si="3"/>
        <v/>
      </c>
      <c r="V126" s="37" t="str">
        <f t="shared" si="4"/>
        <v/>
      </c>
      <c r="W126" s="37" t="str">
        <f t="shared" si="5"/>
        <v/>
      </c>
      <c r="X126" s="37" t="str">
        <f t="shared" si="6"/>
        <v/>
      </c>
      <c r="Y126" s="37" t="str">
        <f t="shared" si="7"/>
        <v/>
      </c>
      <c r="Z126" s="37" t="str">
        <f t="shared" si="8"/>
        <v/>
      </c>
      <c r="AA126" s="38"/>
    </row>
    <row r="127" spans="1:27" ht="13.5" customHeight="1" x14ac:dyDescent="0.3">
      <c r="A127" s="39">
        <v>104</v>
      </c>
      <c r="B127" s="33"/>
      <c r="C127" s="33"/>
      <c r="D127" s="33"/>
      <c r="E127" s="34"/>
      <c r="F127" s="33"/>
      <c r="G127" s="32" t="str">
        <f t="shared" si="0"/>
        <v/>
      </c>
      <c r="H127" s="35" t="str">
        <f t="array" ref="H127">IF(
  ISBLANK(C127),
  "",
  IF(
    ISBLANK(D127),
    (
      (
        G127
        + (LEN(C127)-LEN(SUBSTITUTE(UPPER(C127),"R","")))
        + (LEN(C127)-LEN(SUBSTITUTE(UPPER(C127),"Y","")))
        + (LEN(C127)-LEN(SUBSTITUTE(UPPER(C127),"M","")))
        + (LEN(C127)-LEN(SUBSTITUTE(UPPER(C127),"K","")))
        + (LEN(C127)-LEN(SUBSTITUTE(UPPER(C127),"S","")))
        + (LEN(C127)-LEN(SUBSTITUTE(UPPER(C127),"W","")))
        + 2*(LEN(C127)-LEN(SUBSTITUTE(UPPER(C127),"B","")))
        + 2*(LEN(C127)-LEN(SUBSTITUTE(UPPER(C127),"D","")))
        + 2*(LEN(C127)-LEN(SUBSTITUTE(UPPER(C127),"H","")))
        + 2*(LEN(C127)-LEN(SUBSTITUTE(UPPER(C127),"V","")))
        + 3*(LEN(C127)-LEN(SUBSTITUTE(UPPER(C127),"N","")))
      )
      *
      INDEX(PrimerPrices!$C$2:$C$500,
        MATCH(TRIM(E127) &amp; "|" &amp; TRIM(F127),
        PrimerPrices!$D$2:$D$500, 0)
      )
    ),
    INDEX(ProbePrices!$D$2:$D$500,
      MATCH(TRIM(D127) &amp; "|" &amp; TRIM(E127) &amp; "|" &amp; TRIM(F127),
      ProbePrices!$E$2:$E$500, 0)
    )
  )
  + (LEN(C127)-LEN(SUBSTITUTE(C127,"+",""))) * 10
  + (LEN(UPPER(C127))-LEN(SUBSTITUTE(UPPER(C127),"I",""))) * 10
  + (LEN(C127)-LEN(SUBSTITUTE(C127,"*",""))) * 10
)</f>
        <v/>
      </c>
      <c r="I127" s="32" t="str">
        <f t="shared" si="1"/>
        <v/>
      </c>
      <c r="J127" s="32" t="str">
        <f t="shared" si="2"/>
        <v/>
      </c>
      <c r="K127" s="40"/>
      <c r="L127" s="4"/>
      <c r="M127" s="5"/>
      <c r="N127" s="5"/>
      <c r="O127" s="5"/>
      <c r="P127" s="5"/>
      <c r="Q127" s="5"/>
      <c r="R127" s="5"/>
      <c r="S127" s="5"/>
      <c r="T127" s="5"/>
      <c r="U127" s="37" t="str">
        <f t="shared" si="3"/>
        <v/>
      </c>
      <c r="V127" s="37" t="str">
        <f t="shared" si="4"/>
        <v/>
      </c>
      <c r="W127" s="37" t="str">
        <f t="shared" si="5"/>
        <v/>
      </c>
      <c r="X127" s="37" t="str">
        <f t="shared" si="6"/>
        <v/>
      </c>
      <c r="Y127" s="37" t="str">
        <f t="shared" si="7"/>
        <v/>
      </c>
      <c r="Z127" s="37" t="str">
        <f t="shared" si="8"/>
        <v/>
      </c>
      <c r="AA127" s="38"/>
    </row>
    <row r="128" spans="1:27" ht="13.5" customHeight="1" x14ac:dyDescent="0.3">
      <c r="A128" s="39">
        <v>105</v>
      </c>
      <c r="B128" s="33"/>
      <c r="C128" s="33"/>
      <c r="D128" s="33"/>
      <c r="E128" s="34"/>
      <c r="F128" s="33"/>
      <c r="G128" s="32" t="str">
        <f t="shared" si="0"/>
        <v/>
      </c>
      <c r="H128" s="35" t="str">
        <f t="array" ref="H128">IF(
  ISBLANK(C128),
  "",
  IF(
    ISBLANK(D128),
    (
      (
        G128
        + (LEN(C128)-LEN(SUBSTITUTE(UPPER(C128),"R","")))
        + (LEN(C128)-LEN(SUBSTITUTE(UPPER(C128),"Y","")))
        + (LEN(C128)-LEN(SUBSTITUTE(UPPER(C128),"M","")))
        + (LEN(C128)-LEN(SUBSTITUTE(UPPER(C128),"K","")))
        + (LEN(C128)-LEN(SUBSTITUTE(UPPER(C128),"S","")))
        + (LEN(C128)-LEN(SUBSTITUTE(UPPER(C128),"W","")))
        + 2*(LEN(C128)-LEN(SUBSTITUTE(UPPER(C128),"B","")))
        + 2*(LEN(C128)-LEN(SUBSTITUTE(UPPER(C128),"D","")))
        + 2*(LEN(C128)-LEN(SUBSTITUTE(UPPER(C128),"H","")))
        + 2*(LEN(C128)-LEN(SUBSTITUTE(UPPER(C128),"V","")))
        + 3*(LEN(C128)-LEN(SUBSTITUTE(UPPER(C128),"N","")))
      )
      *
      INDEX(PrimerPrices!$C$2:$C$500,
        MATCH(TRIM(E128) &amp; "|" &amp; TRIM(F128),
        PrimerPrices!$D$2:$D$500, 0)
      )
    ),
    INDEX(ProbePrices!$D$2:$D$500,
      MATCH(TRIM(D128) &amp; "|" &amp; TRIM(E128) &amp; "|" &amp; TRIM(F128),
      ProbePrices!$E$2:$E$500, 0)
    )
  )
  + (LEN(C128)-LEN(SUBSTITUTE(C128,"+",""))) * 10
  + (LEN(UPPER(C128))-LEN(SUBSTITUTE(UPPER(C128),"I",""))) * 10
  + (LEN(C128)-LEN(SUBSTITUTE(C128,"*",""))) * 10
)</f>
        <v/>
      </c>
      <c r="I128" s="32" t="str">
        <f t="shared" si="1"/>
        <v/>
      </c>
      <c r="J128" s="32" t="str">
        <f t="shared" si="2"/>
        <v/>
      </c>
      <c r="K128" s="40"/>
      <c r="L128" s="4"/>
      <c r="M128" s="5"/>
      <c r="N128" s="5"/>
      <c r="O128" s="5"/>
      <c r="P128" s="5"/>
      <c r="Q128" s="5"/>
      <c r="R128" s="5"/>
      <c r="S128" s="5"/>
      <c r="T128" s="5"/>
      <c r="U128" s="37" t="str">
        <f t="shared" si="3"/>
        <v/>
      </c>
      <c r="V128" s="37" t="str">
        <f t="shared" si="4"/>
        <v/>
      </c>
      <c r="W128" s="37" t="str">
        <f t="shared" si="5"/>
        <v/>
      </c>
      <c r="X128" s="37" t="str">
        <f t="shared" si="6"/>
        <v/>
      </c>
      <c r="Y128" s="37" t="str">
        <f t="shared" si="7"/>
        <v/>
      </c>
      <c r="Z128" s="37" t="str">
        <f t="shared" si="8"/>
        <v/>
      </c>
      <c r="AA128" s="38"/>
    </row>
    <row r="129" spans="1:27" ht="13.5" customHeight="1" x14ac:dyDescent="0.3">
      <c r="A129" s="39">
        <v>106</v>
      </c>
      <c r="B129" s="33"/>
      <c r="C129" s="33"/>
      <c r="D129" s="33"/>
      <c r="E129" s="34"/>
      <c r="F129" s="33"/>
      <c r="G129" s="32" t="str">
        <f t="shared" si="0"/>
        <v/>
      </c>
      <c r="H129" s="35" t="str">
        <f t="array" ref="H129">IF(
  ISBLANK(C129),
  "",
  IF(
    ISBLANK(D129),
    (
      (
        G129
        + (LEN(C129)-LEN(SUBSTITUTE(UPPER(C129),"R","")))
        + (LEN(C129)-LEN(SUBSTITUTE(UPPER(C129),"Y","")))
        + (LEN(C129)-LEN(SUBSTITUTE(UPPER(C129),"M","")))
        + (LEN(C129)-LEN(SUBSTITUTE(UPPER(C129),"K","")))
        + (LEN(C129)-LEN(SUBSTITUTE(UPPER(C129),"S","")))
        + (LEN(C129)-LEN(SUBSTITUTE(UPPER(C129),"W","")))
        + 2*(LEN(C129)-LEN(SUBSTITUTE(UPPER(C129),"B","")))
        + 2*(LEN(C129)-LEN(SUBSTITUTE(UPPER(C129),"D","")))
        + 2*(LEN(C129)-LEN(SUBSTITUTE(UPPER(C129),"H","")))
        + 2*(LEN(C129)-LEN(SUBSTITUTE(UPPER(C129),"V","")))
        + 3*(LEN(C129)-LEN(SUBSTITUTE(UPPER(C129),"N","")))
      )
      *
      INDEX(PrimerPrices!$C$2:$C$500,
        MATCH(TRIM(E129) &amp; "|" &amp; TRIM(F129),
        PrimerPrices!$D$2:$D$500, 0)
      )
    ),
    INDEX(ProbePrices!$D$2:$D$500,
      MATCH(TRIM(D129) &amp; "|" &amp; TRIM(E129) &amp; "|" &amp; TRIM(F129),
      ProbePrices!$E$2:$E$500, 0)
    )
  )
  + (LEN(C129)-LEN(SUBSTITUTE(C129,"+",""))) * 10
  + (LEN(UPPER(C129))-LEN(SUBSTITUTE(UPPER(C129),"I",""))) * 10
  + (LEN(C129)-LEN(SUBSTITUTE(C129,"*",""))) * 10
)</f>
        <v/>
      </c>
      <c r="I129" s="32" t="str">
        <f t="shared" si="1"/>
        <v/>
      </c>
      <c r="J129" s="32" t="str">
        <f t="shared" si="2"/>
        <v/>
      </c>
      <c r="K129" s="40"/>
      <c r="L129" s="4"/>
      <c r="M129" s="5"/>
      <c r="N129" s="5"/>
      <c r="O129" s="5"/>
      <c r="P129" s="5"/>
      <c r="Q129" s="5"/>
      <c r="R129" s="5"/>
      <c r="S129" s="5"/>
      <c r="T129" s="5"/>
      <c r="U129" s="37" t="str">
        <f t="shared" si="3"/>
        <v/>
      </c>
      <c r="V129" s="37" t="str">
        <f t="shared" si="4"/>
        <v/>
      </c>
      <c r="W129" s="37" t="str">
        <f t="shared" si="5"/>
        <v/>
      </c>
      <c r="X129" s="37" t="str">
        <f t="shared" si="6"/>
        <v/>
      </c>
      <c r="Y129" s="37" t="str">
        <f t="shared" si="7"/>
        <v/>
      </c>
      <c r="Z129" s="37" t="str">
        <f t="shared" si="8"/>
        <v/>
      </c>
      <c r="AA129" s="38"/>
    </row>
    <row r="130" spans="1:27" ht="13.5" customHeight="1" x14ac:dyDescent="0.3">
      <c r="A130" s="39">
        <v>107</v>
      </c>
      <c r="B130" s="33"/>
      <c r="C130" s="33"/>
      <c r="D130" s="33"/>
      <c r="E130" s="34"/>
      <c r="F130" s="33"/>
      <c r="G130" s="32" t="str">
        <f t="shared" si="0"/>
        <v/>
      </c>
      <c r="H130" s="35" t="str">
        <f t="array" ref="H130">IF(
  ISBLANK(C130),
  "",
  IF(
    ISBLANK(D130),
    (
      (
        G130
        + (LEN(C130)-LEN(SUBSTITUTE(UPPER(C130),"R","")))
        + (LEN(C130)-LEN(SUBSTITUTE(UPPER(C130),"Y","")))
        + (LEN(C130)-LEN(SUBSTITUTE(UPPER(C130),"M","")))
        + (LEN(C130)-LEN(SUBSTITUTE(UPPER(C130),"K","")))
        + (LEN(C130)-LEN(SUBSTITUTE(UPPER(C130),"S","")))
        + (LEN(C130)-LEN(SUBSTITUTE(UPPER(C130),"W","")))
        + 2*(LEN(C130)-LEN(SUBSTITUTE(UPPER(C130),"B","")))
        + 2*(LEN(C130)-LEN(SUBSTITUTE(UPPER(C130),"D","")))
        + 2*(LEN(C130)-LEN(SUBSTITUTE(UPPER(C130),"H","")))
        + 2*(LEN(C130)-LEN(SUBSTITUTE(UPPER(C130),"V","")))
        + 3*(LEN(C130)-LEN(SUBSTITUTE(UPPER(C130),"N","")))
      )
      *
      INDEX(PrimerPrices!$C$2:$C$500,
        MATCH(TRIM(E130) &amp; "|" &amp; TRIM(F130),
        PrimerPrices!$D$2:$D$500, 0)
      )
    ),
    INDEX(ProbePrices!$D$2:$D$500,
      MATCH(TRIM(D130) &amp; "|" &amp; TRIM(E130) &amp; "|" &amp; TRIM(F130),
      ProbePrices!$E$2:$E$500, 0)
    )
  )
  + (LEN(C130)-LEN(SUBSTITUTE(C130,"+",""))) * 10
  + (LEN(UPPER(C130))-LEN(SUBSTITUTE(UPPER(C130),"I",""))) * 10
  + (LEN(C130)-LEN(SUBSTITUTE(C130,"*",""))) * 10
)</f>
        <v/>
      </c>
      <c r="I130" s="32" t="str">
        <f t="shared" si="1"/>
        <v/>
      </c>
      <c r="J130" s="32" t="str">
        <f t="shared" si="2"/>
        <v/>
      </c>
      <c r="K130" s="40"/>
      <c r="L130" s="4"/>
      <c r="M130" s="5"/>
      <c r="N130" s="5"/>
      <c r="O130" s="5"/>
      <c r="P130" s="5"/>
      <c r="Q130" s="5"/>
      <c r="R130" s="5"/>
      <c r="S130" s="5"/>
      <c r="T130" s="5"/>
      <c r="U130" s="37" t="str">
        <f t="shared" si="3"/>
        <v/>
      </c>
      <c r="V130" s="37" t="str">
        <f t="shared" si="4"/>
        <v/>
      </c>
      <c r="W130" s="37" t="str">
        <f t="shared" si="5"/>
        <v/>
      </c>
      <c r="X130" s="37" t="str">
        <f t="shared" si="6"/>
        <v/>
      </c>
      <c r="Y130" s="37" t="str">
        <f t="shared" si="7"/>
        <v/>
      </c>
      <c r="Z130" s="37" t="str">
        <f t="shared" si="8"/>
        <v/>
      </c>
      <c r="AA130" s="38"/>
    </row>
    <row r="131" spans="1:27" ht="13.5" customHeight="1" x14ac:dyDescent="0.3">
      <c r="A131" s="39">
        <v>108</v>
      </c>
      <c r="B131" s="33"/>
      <c r="C131" s="33"/>
      <c r="D131" s="33"/>
      <c r="E131" s="34"/>
      <c r="F131" s="33"/>
      <c r="G131" s="32" t="str">
        <f t="shared" si="0"/>
        <v/>
      </c>
      <c r="H131" s="35" t="str">
        <f t="array" ref="H131">IF(
  ISBLANK(C131),
  "",
  IF(
    ISBLANK(D131),
    (
      (
        G131
        + (LEN(C131)-LEN(SUBSTITUTE(UPPER(C131),"R","")))
        + (LEN(C131)-LEN(SUBSTITUTE(UPPER(C131),"Y","")))
        + (LEN(C131)-LEN(SUBSTITUTE(UPPER(C131),"M","")))
        + (LEN(C131)-LEN(SUBSTITUTE(UPPER(C131),"K","")))
        + (LEN(C131)-LEN(SUBSTITUTE(UPPER(C131),"S","")))
        + (LEN(C131)-LEN(SUBSTITUTE(UPPER(C131),"W","")))
        + 2*(LEN(C131)-LEN(SUBSTITUTE(UPPER(C131),"B","")))
        + 2*(LEN(C131)-LEN(SUBSTITUTE(UPPER(C131),"D","")))
        + 2*(LEN(C131)-LEN(SUBSTITUTE(UPPER(C131),"H","")))
        + 2*(LEN(C131)-LEN(SUBSTITUTE(UPPER(C131),"V","")))
        + 3*(LEN(C131)-LEN(SUBSTITUTE(UPPER(C131),"N","")))
      )
      *
      INDEX(PrimerPrices!$C$2:$C$500,
        MATCH(TRIM(E131) &amp; "|" &amp; TRIM(F131),
        PrimerPrices!$D$2:$D$500, 0)
      )
    ),
    INDEX(ProbePrices!$D$2:$D$500,
      MATCH(TRIM(D131) &amp; "|" &amp; TRIM(E131) &amp; "|" &amp; TRIM(F131),
      ProbePrices!$E$2:$E$500, 0)
    )
  )
  + (LEN(C131)-LEN(SUBSTITUTE(C131,"+",""))) * 10
  + (LEN(UPPER(C131))-LEN(SUBSTITUTE(UPPER(C131),"I",""))) * 10
  + (LEN(C131)-LEN(SUBSTITUTE(C131,"*",""))) * 10
)</f>
        <v/>
      </c>
      <c r="I131" s="32" t="str">
        <f t="shared" si="1"/>
        <v/>
      </c>
      <c r="J131" s="32" t="str">
        <f t="shared" si="2"/>
        <v/>
      </c>
      <c r="K131" s="40"/>
      <c r="L131" s="4"/>
      <c r="M131" s="5"/>
      <c r="N131" s="5"/>
      <c r="O131" s="5"/>
      <c r="P131" s="5"/>
      <c r="Q131" s="5"/>
      <c r="R131" s="5"/>
      <c r="S131" s="5"/>
      <c r="T131" s="5"/>
      <c r="U131" s="37" t="str">
        <f t="shared" si="3"/>
        <v/>
      </c>
      <c r="V131" s="37" t="str">
        <f t="shared" si="4"/>
        <v/>
      </c>
      <c r="W131" s="37" t="str">
        <f t="shared" si="5"/>
        <v/>
      </c>
      <c r="X131" s="37" t="str">
        <f t="shared" si="6"/>
        <v/>
      </c>
      <c r="Y131" s="37" t="str">
        <f t="shared" si="7"/>
        <v/>
      </c>
      <c r="Z131" s="37" t="str">
        <f t="shared" si="8"/>
        <v/>
      </c>
      <c r="AA131" s="38"/>
    </row>
    <row r="132" spans="1:27" ht="13.5" customHeight="1" x14ac:dyDescent="0.3">
      <c r="A132" s="39">
        <v>109</v>
      </c>
      <c r="B132" s="33"/>
      <c r="C132" s="33"/>
      <c r="D132" s="33"/>
      <c r="E132" s="34"/>
      <c r="F132" s="33"/>
      <c r="G132" s="32" t="str">
        <f t="shared" si="0"/>
        <v/>
      </c>
      <c r="H132" s="35" t="str">
        <f t="array" ref="H132">IF(
  ISBLANK(C132),
  "",
  IF(
    ISBLANK(D132),
    (
      (
        G132
        + (LEN(C132)-LEN(SUBSTITUTE(UPPER(C132),"R","")))
        + (LEN(C132)-LEN(SUBSTITUTE(UPPER(C132),"Y","")))
        + (LEN(C132)-LEN(SUBSTITUTE(UPPER(C132),"M","")))
        + (LEN(C132)-LEN(SUBSTITUTE(UPPER(C132),"K","")))
        + (LEN(C132)-LEN(SUBSTITUTE(UPPER(C132),"S","")))
        + (LEN(C132)-LEN(SUBSTITUTE(UPPER(C132),"W","")))
        + 2*(LEN(C132)-LEN(SUBSTITUTE(UPPER(C132),"B","")))
        + 2*(LEN(C132)-LEN(SUBSTITUTE(UPPER(C132),"D","")))
        + 2*(LEN(C132)-LEN(SUBSTITUTE(UPPER(C132),"H","")))
        + 2*(LEN(C132)-LEN(SUBSTITUTE(UPPER(C132),"V","")))
        + 3*(LEN(C132)-LEN(SUBSTITUTE(UPPER(C132),"N","")))
      )
      *
      INDEX(PrimerPrices!$C$2:$C$500,
        MATCH(TRIM(E132) &amp; "|" &amp; TRIM(F132),
        PrimerPrices!$D$2:$D$500, 0)
      )
    ),
    INDEX(ProbePrices!$D$2:$D$500,
      MATCH(TRIM(D132) &amp; "|" &amp; TRIM(E132) &amp; "|" &amp; TRIM(F132),
      ProbePrices!$E$2:$E$500, 0)
    )
  )
  + (LEN(C132)-LEN(SUBSTITUTE(C132,"+",""))) * 10
  + (LEN(UPPER(C132))-LEN(SUBSTITUTE(UPPER(C132),"I",""))) * 10
  + (LEN(C132)-LEN(SUBSTITUTE(C132,"*",""))) * 10
)</f>
        <v/>
      </c>
      <c r="I132" s="32" t="str">
        <f t="shared" si="1"/>
        <v/>
      </c>
      <c r="J132" s="32" t="str">
        <f t="shared" si="2"/>
        <v/>
      </c>
      <c r="K132" s="40"/>
      <c r="L132" s="4"/>
      <c r="M132" s="5"/>
      <c r="N132" s="5"/>
      <c r="O132" s="5"/>
      <c r="P132" s="5"/>
      <c r="Q132" s="5"/>
      <c r="R132" s="5"/>
      <c r="S132" s="5"/>
      <c r="T132" s="5"/>
      <c r="U132" s="37" t="str">
        <f t="shared" si="3"/>
        <v/>
      </c>
      <c r="V132" s="37" t="str">
        <f t="shared" si="4"/>
        <v/>
      </c>
      <c r="W132" s="37" t="str">
        <f t="shared" si="5"/>
        <v/>
      </c>
      <c r="X132" s="37" t="str">
        <f t="shared" si="6"/>
        <v/>
      </c>
      <c r="Y132" s="37" t="str">
        <f t="shared" si="7"/>
        <v/>
      </c>
      <c r="Z132" s="37" t="str">
        <f t="shared" si="8"/>
        <v/>
      </c>
      <c r="AA132" s="38"/>
    </row>
    <row r="133" spans="1:27" ht="13.5" customHeight="1" x14ac:dyDescent="0.3">
      <c r="A133" s="39">
        <v>110</v>
      </c>
      <c r="B133" s="33"/>
      <c r="C133" s="33"/>
      <c r="D133" s="33"/>
      <c r="E133" s="34"/>
      <c r="F133" s="33"/>
      <c r="G133" s="32" t="str">
        <f t="shared" si="0"/>
        <v/>
      </c>
      <c r="H133" s="35" t="str">
        <f t="array" ref="H133">IF(
  ISBLANK(C133),
  "",
  IF(
    ISBLANK(D133),
    (
      (
        G133
        + (LEN(C133)-LEN(SUBSTITUTE(UPPER(C133),"R","")))
        + (LEN(C133)-LEN(SUBSTITUTE(UPPER(C133),"Y","")))
        + (LEN(C133)-LEN(SUBSTITUTE(UPPER(C133),"M","")))
        + (LEN(C133)-LEN(SUBSTITUTE(UPPER(C133),"K","")))
        + (LEN(C133)-LEN(SUBSTITUTE(UPPER(C133),"S","")))
        + (LEN(C133)-LEN(SUBSTITUTE(UPPER(C133),"W","")))
        + 2*(LEN(C133)-LEN(SUBSTITUTE(UPPER(C133),"B","")))
        + 2*(LEN(C133)-LEN(SUBSTITUTE(UPPER(C133),"D","")))
        + 2*(LEN(C133)-LEN(SUBSTITUTE(UPPER(C133),"H","")))
        + 2*(LEN(C133)-LEN(SUBSTITUTE(UPPER(C133),"V","")))
        + 3*(LEN(C133)-LEN(SUBSTITUTE(UPPER(C133),"N","")))
      )
      *
      INDEX(PrimerPrices!$C$2:$C$500,
        MATCH(TRIM(E133) &amp; "|" &amp; TRIM(F133),
        PrimerPrices!$D$2:$D$500, 0)
      )
    ),
    INDEX(ProbePrices!$D$2:$D$500,
      MATCH(TRIM(D133) &amp; "|" &amp; TRIM(E133) &amp; "|" &amp; TRIM(F133),
      ProbePrices!$E$2:$E$500, 0)
    )
  )
  + (LEN(C133)-LEN(SUBSTITUTE(C133,"+",""))) * 10
  + (LEN(UPPER(C133))-LEN(SUBSTITUTE(UPPER(C133),"I",""))) * 10
  + (LEN(C133)-LEN(SUBSTITUTE(C133,"*",""))) * 10
)</f>
        <v/>
      </c>
      <c r="I133" s="32" t="str">
        <f t="shared" si="1"/>
        <v/>
      </c>
      <c r="J133" s="32" t="str">
        <f t="shared" si="2"/>
        <v/>
      </c>
      <c r="K133" s="40"/>
      <c r="L133" s="4"/>
      <c r="M133" s="5"/>
      <c r="N133" s="5"/>
      <c r="O133" s="5"/>
      <c r="P133" s="5"/>
      <c r="Q133" s="5"/>
      <c r="R133" s="5"/>
      <c r="S133" s="5"/>
      <c r="T133" s="5"/>
      <c r="U133" s="37" t="str">
        <f t="shared" si="3"/>
        <v/>
      </c>
      <c r="V133" s="37" t="str">
        <f t="shared" si="4"/>
        <v/>
      </c>
      <c r="W133" s="37" t="str">
        <f t="shared" si="5"/>
        <v/>
      </c>
      <c r="X133" s="37" t="str">
        <f t="shared" si="6"/>
        <v/>
      </c>
      <c r="Y133" s="37" t="str">
        <f t="shared" si="7"/>
        <v/>
      </c>
      <c r="Z133" s="37" t="str">
        <f t="shared" si="8"/>
        <v/>
      </c>
      <c r="AA133" s="38"/>
    </row>
    <row r="134" spans="1:27" ht="13.5" customHeight="1" x14ac:dyDescent="0.3">
      <c r="A134" s="39">
        <v>111</v>
      </c>
      <c r="B134" s="33"/>
      <c r="C134" s="33"/>
      <c r="D134" s="33"/>
      <c r="E134" s="34"/>
      <c r="F134" s="33"/>
      <c r="G134" s="32" t="str">
        <f t="shared" si="0"/>
        <v/>
      </c>
      <c r="H134" s="35" t="str">
        <f t="array" ref="H134">IF(
  ISBLANK(C134),
  "",
  IF(
    ISBLANK(D134),
    (
      (
        G134
        + (LEN(C134)-LEN(SUBSTITUTE(UPPER(C134),"R","")))
        + (LEN(C134)-LEN(SUBSTITUTE(UPPER(C134),"Y","")))
        + (LEN(C134)-LEN(SUBSTITUTE(UPPER(C134),"M","")))
        + (LEN(C134)-LEN(SUBSTITUTE(UPPER(C134),"K","")))
        + (LEN(C134)-LEN(SUBSTITUTE(UPPER(C134),"S","")))
        + (LEN(C134)-LEN(SUBSTITUTE(UPPER(C134),"W","")))
        + 2*(LEN(C134)-LEN(SUBSTITUTE(UPPER(C134),"B","")))
        + 2*(LEN(C134)-LEN(SUBSTITUTE(UPPER(C134),"D","")))
        + 2*(LEN(C134)-LEN(SUBSTITUTE(UPPER(C134),"H","")))
        + 2*(LEN(C134)-LEN(SUBSTITUTE(UPPER(C134),"V","")))
        + 3*(LEN(C134)-LEN(SUBSTITUTE(UPPER(C134),"N","")))
      )
      *
      INDEX(PrimerPrices!$C$2:$C$500,
        MATCH(TRIM(E134) &amp; "|" &amp; TRIM(F134),
        PrimerPrices!$D$2:$D$500, 0)
      )
    ),
    INDEX(ProbePrices!$D$2:$D$500,
      MATCH(TRIM(D134) &amp; "|" &amp; TRIM(E134) &amp; "|" &amp; TRIM(F134),
      ProbePrices!$E$2:$E$500, 0)
    )
  )
  + (LEN(C134)-LEN(SUBSTITUTE(C134,"+",""))) * 10
  + (LEN(UPPER(C134))-LEN(SUBSTITUTE(UPPER(C134),"I",""))) * 10
  + (LEN(C134)-LEN(SUBSTITUTE(C134,"*",""))) * 10
)</f>
        <v/>
      </c>
      <c r="I134" s="32" t="str">
        <f t="shared" si="1"/>
        <v/>
      </c>
      <c r="J134" s="32" t="str">
        <f t="shared" si="2"/>
        <v/>
      </c>
      <c r="K134" s="40"/>
      <c r="L134" s="4"/>
      <c r="M134" s="5"/>
      <c r="N134" s="5"/>
      <c r="O134" s="5"/>
      <c r="P134" s="5"/>
      <c r="Q134" s="5"/>
      <c r="R134" s="5"/>
      <c r="S134" s="5"/>
      <c r="T134" s="5"/>
      <c r="U134" s="37" t="str">
        <f t="shared" si="3"/>
        <v/>
      </c>
      <c r="V134" s="37" t="str">
        <f t="shared" si="4"/>
        <v/>
      </c>
      <c r="W134" s="37" t="str">
        <f t="shared" si="5"/>
        <v/>
      </c>
      <c r="X134" s="37" t="str">
        <f t="shared" si="6"/>
        <v/>
      </c>
      <c r="Y134" s="37" t="str">
        <f t="shared" si="7"/>
        <v/>
      </c>
      <c r="Z134" s="37" t="str">
        <f t="shared" si="8"/>
        <v/>
      </c>
      <c r="AA134" s="38"/>
    </row>
    <row r="135" spans="1:27" ht="13.5" customHeight="1" x14ac:dyDescent="0.3">
      <c r="A135" s="39">
        <v>112</v>
      </c>
      <c r="B135" s="33"/>
      <c r="C135" s="33"/>
      <c r="D135" s="33"/>
      <c r="E135" s="34"/>
      <c r="F135" s="33"/>
      <c r="G135" s="32" t="str">
        <f t="shared" si="0"/>
        <v/>
      </c>
      <c r="H135" s="35" t="str">
        <f t="array" ref="H135">IF(
  ISBLANK(C135),
  "",
  IF(
    ISBLANK(D135),
    (
      (
        G135
        + (LEN(C135)-LEN(SUBSTITUTE(UPPER(C135),"R","")))
        + (LEN(C135)-LEN(SUBSTITUTE(UPPER(C135),"Y","")))
        + (LEN(C135)-LEN(SUBSTITUTE(UPPER(C135),"M","")))
        + (LEN(C135)-LEN(SUBSTITUTE(UPPER(C135),"K","")))
        + (LEN(C135)-LEN(SUBSTITUTE(UPPER(C135),"S","")))
        + (LEN(C135)-LEN(SUBSTITUTE(UPPER(C135),"W","")))
        + 2*(LEN(C135)-LEN(SUBSTITUTE(UPPER(C135),"B","")))
        + 2*(LEN(C135)-LEN(SUBSTITUTE(UPPER(C135),"D","")))
        + 2*(LEN(C135)-LEN(SUBSTITUTE(UPPER(C135),"H","")))
        + 2*(LEN(C135)-LEN(SUBSTITUTE(UPPER(C135),"V","")))
        + 3*(LEN(C135)-LEN(SUBSTITUTE(UPPER(C135),"N","")))
      )
      *
      INDEX(PrimerPrices!$C$2:$C$500,
        MATCH(TRIM(E135) &amp; "|" &amp; TRIM(F135),
        PrimerPrices!$D$2:$D$500, 0)
      )
    ),
    INDEX(ProbePrices!$D$2:$D$500,
      MATCH(TRIM(D135) &amp; "|" &amp; TRIM(E135) &amp; "|" &amp; TRIM(F135),
      ProbePrices!$E$2:$E$500, 0)
    )
  )
  + (LEN(C135)-LEN(SUBSTITUTE(C135,"+",""))) * 10
  + (LEN(UPPER(C135))-LEN(SUBSTITUTE(UPPER(C135),"I",""))) * 10
  + (LEN(C135)-LEN(SUBSTITUTE(C135,"*",""))) * 10
)</f>
        <v/>
      </c>
      <c r="I135" s="32" t="str">
        <f t="shared" si="1"/>
        <v/>
      </c>
      <c r="J135" s="32" t="str">
        <f t="shared" si="2"/>
        <v/>
      </c>
      <c r="K135" s="40"/>
      <c r="L135" s="4"/>
      <c r="M135" s="5"/>
      <c r="N135" s="5"/>
      <c r="O135" s="5"/>
      <c r="P135" s="5"/>
      <c r="Q135" s="5"/>
      <c r="R135" s="5"/>
      <c r="S135" s="5"/>
      <c r="T135" s="5"/>
      <c r="U135" s="37" t="str">
        <f t="shared" si="3"/>
        <v/>
      </c>
      <c r="V135" s="37" t="str">
        <f t="shared" si="4"/>
        <v/>
      </c>
      <c r="W135" s="37" t="str">
        <f t="shared" si="5"/>
        <v/>
      </c>
      <c r="X135" s="37" t="str">
        <f t="shared" si="6"/>
        <v/>
      </c>
      <c r="Y135" s="37" t="str">
        <f t="shared" si="7"/>
        <v/>
      </c>
      <c r="Z135" s="37" t="str">
        <f t="shared" si="8"/>
        <v/>
      </c>
      <c r="AA135" s="38"/>
    </row>
    <row r="136" spans="1:27" ht="13.5" customHeight="1" x14ac:dyDescent="0.3">
      <c r="A136" s="39">
        <v>113</v>
      </c>
      <c r="B136" s="33"/>
      <c r="C136" s="33"/>
      <c r="D136" s="33"/>
      <c r="E136" s="34"/>
      <c r="F136" s="33"/>
      <c r="G136" s="32" t="str">
        <f t="shared" si="0"/>
        <v/>
      </c>
      <c r="H136" s="35" t="str">
        <f t="array" ref="H136">IF(
  ISBLANK(C136),
  "",
  IF(
    ISBLANK(D136),
    (
      (
        G136
        + (LEN(C136)-LEN(SUBSTITUTE(UPPER(C136),"R","")))
        + (LEN(C136)-LEN(SUBSTITUTE(UPPER(C136),"Y","")))
        + (LEN(C136)-LEN(SUBSTITUTE(UPPER(C136),"M","")))
        + (LEN(C136)-LEN(SUBSTITUTE(UPPER(C136),"K","")))
        + (LEN(C136)-LEN(SUBSTITUTE(UPPER(C136),"S","")))
        + (LEN(C136)-LEN(SUBSTITUTE(UPPER(C136),"W","")))
        + 2*(LEN(C136)-LEN(SUBSTITUTE(UPPER(C136),"B","")))
        + 2*(LEN(C136)-LEN(SUBSTITUTE(UPPER(C136),"D","")))
        + 2*(LEN(C136)-LEN(SUBSTITUTE(UPPER(C136),"H","")))
        + 2*(LEN(C136)-LEN(SUBSTITUTE(UPPER(C136),"V","")))
        + 3*(LEN(C136)-LEN(SUBSTITUTE(UPPER(C136),"N","")))
      )
      *
      INDEX(PrimerPrices!$C$2:$C$500,
        MATCH(TRIM(E136) &amp; "|" &amp; TRIM(F136),
        PrimerPrices!$D$2:$D$500, 0)
      )
    ),
    INDEX(ProbePrices!$D$2:$D$500,
      MATCH(TRIM(D136) &amp; "|" &amp; TRIM(E136) &amp; "|" &amp; TRIM(F136),
      ProbePrices!$E$2:$E$500, 0)
    )
  )
  + (LEN(C136)-LEN(SUBSTITUTE(C136,"+",""))) * 10
  + (LEN(UPPER(C136))-LEN(SUBSTITUTE(UPPER(C136),"I",""))) * 10
  + (LEN(C136)-LEN(SUBSTITUTE(C136,"*",""))) * 10
)</f>
        <v/>
      </c>
      <c r="I136" s="32" t="str">
        <f t="shared" si="1"/>
        <v/>
      </c>
      <c r="J136" s="32" t="str">
        <f t="shared" si="2"/>
        <v/>
      </c>
      <c r="K136" s="40"/>
      <c r="L136" s="4"/>
      <c r="M136" s="5"/>
      <c r="N136" s="5"/>
      <c r="O136" s="5"/>
      <c r="P136" s="5"/>
      <c r="Q136" s="5"/>
      <c r="R136" s="5"/>
      <c r="S136" s="5"/>
      <c r="T136" s="5"/>
      <c r="U136" s="37" t="str">
        <f t="shared" si="3"/>
        <v/>
      </c>
      <c r="V136" s="37" t="str">
        <f t="shared" si="4"/>
        <v/>
      </c>
      <c r="W136" s="37" t="str">
        <f t="shared" si="5"/>
        <v/>
      </c>
      <c r="X136" s="37" t="str">
        <f t="shared" si="6"/>
        <v/>
      </c>
      <c r="Y136" s="37" t="str">
        <f t="shared" si="7"/>
        <v/>
      </c>
      <c r="Z136" s="37" t="str">
        <f t="shared" si="8"/>
        <v/>
      </c>
      <c r="AA136" s="38"/>
    </row>
    <row r="137" spans="1:27" ht="13.5" customHeight="1" x14ac:dyDescent="0.3">
      <c r="A137" s="39">
        <v>114</v>
      </c>
      <c r="B137" s="33"/>
      <c r="C137" s="33"/>
      <c r="D137" s="33"/>
      <c r="E137" s="34"/>
      <c r="F137" s="33"/>
      <c r="G137" s="32" t="str">
        <f t="shared" si="0"/>
        <v/>
      </c>
      <c r="H137" s="35" t="str">
        <f t="array" ref="H137">IF(
  ISBLANK(C137),
  "",
  IF(
    ISBLANK(D137),
    (
      (
        G137
        + (LEN(C137)-LEN(SUBSTITUTE(UPPER(C137),"R","")))
        + (LEN(C137)-LEN(SUBSTITUTE(UPPER(C137),"Y","")))
        + (LEN(C137)-LEN(SUBSTITUTE(UPPER(C137),"M","")))
        + (LEN(C137)-LEN(SUBSTITUTE(UPPER(C137),"K","")))
        + (LEN(C137)-LEN(SUBSTITUTE(UPPER(C137),"S","")))
        + (LEN(C137)-LEN(SUBSTITUTE(UPPER(C137),"W","")))
        + 2*(LEN(C137)-LEN(SUBSTITUTE(UPPER(C137),"B","")))
        + 2*(LEN(C137)-LEN(SUBSTITUTE(UPPER(C137),"D","")))
        + 2*(LEN(C137)-LEN(SUBSTITUTE(UPPER(C137),"H","")))
        + 2*(LEN(C137)-LEN(SUBSTITUTE(UPPER(C137),"V","")))
        + 3*(LEN(C137)-LEN(SUBSTITUTE(UPPER(C137),"N","")))
      )
      *
      INDEX(PrimerPrices!$C$2:$C$500,
        MATCH(TRIM(E137) &amp; "|" &amp; TRIM(F137),
        PrimerPrices!$D$2:$D$500, 0)
      )
    ),
    INDEX(ProbePrices!$D$2:$D$500,
      MATCH(TRIM(D137) &amp; "|" &amp; TRIM(E137) &amp; "|" &amp; TRIM(F137),
      ProbePrices!$E$2:$E$500, 0)
    )
  )
  + (LEN(C137)-LEN(SUBSTITUTE(C137,"+",""))) * 10
  + (LEN(UPPER(C137))-LEN(SUBSTITUTE(UPPER(C137),"I",""))) * 10
  + (LEN(C137)-LEN(SUBSTITUTE(C137,"*",""))) * 10
)</f>
        <v/>
      </c>
      <c r="I137" s="32" t="str">
        <f t="shared" si="1"/>
        <v/>
      </c>
      <c r="J137" s="32" t="str">
        <f t="shared" si="2"/>
        <v/>
      </c>
      <c r="K137" s="40"/>
      <c r="L137" s="4"/>
      <c r="M137" s="5"/>
      <c r="N137" s="5"/>
      <c r="O137" s="5"/>
      <c r="P137" s="5"/>
      <c r="Q137" s="5"/>
      <c r="R137" s="5"/>
      <c r="S137" s="5"/>
      <c r="T137" s="5"/>
      <c r="U137" s="37" t="str">
        <f t="shared" si="3"/>
        <v/>
      </c>
      <c r="V137" s="37" t="str">
        <f t="shared" si="4"/>
        <v/>
      </c>
      <c r="W137" s="37" t="str">
        <f t="shared" si="5"/>
        <v/>
      </c>
      <c r="X137" s="37" t="str">
        <f t="shared" si="6"/>
        <v/>
      </c>
      <c r="Y137" s="37" t="str">
        <f t="shared" si="7"/>
        <v/>
      </c>
      <c r="Z137" s="37" t="str">
        <f t="shared" si="8"/>
        <v/>
      </c>
      <c r="AA137" s="38"/>
    </row>
    <row r="138" spans="1:27" ht="13.5" customHeight="1" x14ac:dyDescent="0.3">
      <c r="A138" s="39">
        <v>115</v>
      </c>
      <c r="B138" s="33"/>
      <c r="C138" s="33"/>
      <c r="D138" s="33"/>
      <c r="E138" s="34"/>
      <c r="F138" s="33"/>
      <c r="G138" s="32" t="str">
        <f t="shared" si="0"/>
        <v/>
      </c>
      <c r="H138" s="35" t="str">
        <f t="array" ref="H138">IF(
  ISBLANK(C138),
  "",
  IF(
    ISBLANK(D138),
    (
      (
        G138
        + (LEN(C138)-LEN(SUBSTITUTE(UPPER(C138),"R","")))
        + (LEN(C138)-LEN(SUBSTITUTE(UPPER(C138),"Y","")))
        + (LEN(C138)-LEN(SUBSTITUTE(UPPER(C138),"M","")))
        + (LEN(C138)-LEN(SUBSTITUTE(UPPER(C138),"K","")))
        + (LEN(C138)-LEN(SUBSTITUTE(UPPER(C138),"S","")))
        + (LEN(C138)-LEN(SUBSTITUTE(UPPER(C138),"W","")))
        + 2*(LEN(C138)-LEN(SUBSTITUTE(UPPER(C138),"B","")))
        + 2*(LEN(C138)-LEN(SUBSTITUTE(UPPER(C138),"D","")))
        + 2*(LEN(C138)-LEN(SUBSTITUTE(UPPER(C138),"H","")))
        + 2*(LEN(C138)-LEN(SUBSTITUTE(UPPER(C138),"V","")))
        + 3*(LEN(C138)-LEN(SUBSTITUTE(UPPER(C138),"N","")))
      )
      *
      INDEX(PrimerPrices!$C$2:$C$500,
        MATCH(TRIM(E138) &amp; "|" &amp; TRIM(F138),
        PrimerPrices!$D$2:$D$500, 0)
      )
    ),
    INDEX(ProbePrices!$D$2:$D$500,
      MATCH(TRIM(D138) &amp; "|" &amp; TRIM(E138) &amp; "|" &amp; TRIM(F138),
      ProbePrices!$E$2:$E$500, 0)
    )
  )
  + (LEN(C138)-LEN(SUBSTITUTE(C138,"+",""))) * 10
  + (LEN(UPPER(C138))-LEN(SUBSTITUTE(UPPER(C138),"I",""))) * 10
  + (LEN(C138)-LEN(SUBSTITUTE(C138,"*",""))) * 10
)</f>
        <v/>
      </c>
      <c r="I138" s="32" t="str">
        <f t="shared" si="1"/>
        <v/>
      </c>
      <c r="J138" s="32" t="str">
        <f t="shared" si="2"/>
        <v/>
      </c>
      <c r="K138" s="40"/>
      <c r="L138" s="4"/>
      <c r="M138" s="5"/>
      <c r="N138" s="5"/>
      <c r="O138" s="5"/>
      <c r="P138" s="5"/>
      <c r="Q138" s="5"/>
      <c r="R138" s="5"/>
      <c r="S138" s="5"/>
      <c r="T138" s="5"/>
      <c r="U138" s="37" t="str">
        <f t="shared" si="3"/>
        <v/>
      </c>
      <c r="V138" s="37" t="str">
        <f t="shared" si="4"/>
        <v/>
      </c>
      <c r="W138" s="37" t="str">
        <f t="shared" si="5"/>
        <v/>
      </c>
      <c r="X138" s="37" t="str">
        <f t="shared" si="6"/>
        <v/>
      </c>
      <c r="Y138" s="37" t="str">
        <f t="shared" si="7"/>
        <v/>
      </c>
      <c r="Z138" s="37" t="str">
        <f t="shared" si="8"/>
        <v/>
      </c>
      <c r="AA138" s="38"/>
    </row>
    <row r="139" spans="1:27" ht="13.5" customHeight="1" x14ac:dyDescent="0.3">
      <c r="A139" s="39">
        <v>116</v>
      </c>
      <c r="B139" s="33"/>
      <c r="C139" s="33"/>
      <c r="D139" s="33"/>
      <c r="E139" s="34"/>
      <c r="F139" s="33"/>
      <c r="G139" s="32" t="str">
        <f t="shared" si="0"/>
        <v/>
      </c>
      <c r="H139" s="35" t="str">
        <f t="array" ref="H139">IF(
  ISBLANK(C139),
  "",
  IF(
    ISBLANK(D139),
    (
      (
        G139
        + (LEN(C139)-LEN(SUBSTITUTE(UPPER(C139),"R","")))
        + (LEN(C139)-LEN(SUBSTITUTE(UPPER(C139),"Y","")))
        + (LEN(C139)-LEN(SUBSTITUTE(UPPER(C139),"M","")))
        + (LEN(C139)-LEN(SUBSTITUTE(UPPER(C139),"K","")))
        + (LEN(C139)-LEN(SUBSTITUTE(UPPER(C139),"S","")))
        + (LEN(C139)-LEN(SUBSTITUTE(UPPER(C139),"W","")))
        + 2*(LEN(C139)-LEN(SUBSTITUTE(UPPER(C139),"B","")))
        + 2*(LEN(C139)-LEN(SUBSTITUTE(UPPER(C139),"D","")))
        + 2*(LEN(C139)-LEN(SUBSTITUTE(UPPER(C139),"H","")))
        + 2*(LEN(C139)-LEN(SUBSTITUTE(UPPER(C139),"V","")))
        + 3*(LEN(C139)-LEN(SUBSTITUTE(UPPER(C139),"N","")))
      )
      *
      INDEX(PrimerPrices!$C$2:$C$500,
        MATCH(TRIM(E139) &amp; "|" &amp; TRIM(F139),
        PrimerPrices!$D$2:$D$500, 0)
      )
    ),
    INDEX(ProbePrices!$D$2:$D$500,
      MATCH(TRIM(D139) &amp; "|" &amp; TRIM(E139) &amp; "|" &amp; TRIM(F139),
      ProbePrices!$E$2:$E$500, 0)
    )
  )
  + (LEN(C139)-LEN(SUBSTITUTE(C139,"+",""))) * 10
  + (LEN(UPPER(C139))-LEN(SUBSTITUTE(UPPER(C139),"I",""))) * 10
  + (LEN(C139)-LEN(SUBSTITUTE(C139,"*",""))) * 10
)</f>
        <v/>
      </c>
      <c r="I139" s="32" t="str">
        <f t="shared" si="1"/>
        <v/>
      </c>
      <c r="J139" s="32" t="str">
        <f t="shared" si="2"/>
        <v/>
      </c>
      <c r="K139" s="40"/>
      <c r="L139" s="4"/>
      <c r="M139" s="5"/>
      <c r="N139" s="5"/>
      <c r="O139" s="5"/>
      <c r="P139" s="5"/>
      <c r="Q139" s="5"/>
      <c r="R139" s="5"/>
      <c r="S139" s="5"/>
      <c r="T139" s="5"/>
      <c r="U139" s="37" t="str">
        <f t="shared" si="3"/>
        <v/>
      </c>
      <c r="V139" s="37" t="str">
        <f t="shared" si="4"/>
        <v/>
      </c>
      <c r="W139" s="37" t="str">
        <f t="shared" si="5"/>
        <v/>
      </c>
      <c r="X139" s="37" t="str">
        <f t="shared" si="6"/>
        <v/>
      </c>
      <c r="Y139" s="37" t="str">
        <f t="shared" si="7"/>
        <v/>
      </c>
      <c r="Z139" s="37" t="str">
        <f t="shared" si="8"/>
        <v/>
      </c>
      <c r="AA139" s="38"/>
    </row>
    <row r="140" spans="1:27" ht="13.5" customHeight="1" x14ac:dyDescent="0.3">
      <c r="A140" s="39">
        <v>117</v>
      </c>
      <c r="B140" s="33"/>
      <c r="C140" s="33"/>
      <c r="D140" s="33"/>
      <c r="E140" s="34"/>
      <c r="F140" s="33"/>
      <c r="G140" s="32" t="str">
        <f t="shared" si="0"/>
        <v/>
      </c>
      <c r="H140" s="35" t="str">
        <f t="array" ref="H140">IF(
  ISBLANK(C140),
  "",
  IF(
    ISBLANK(D140),
    (
      (
        G140
        + (LEN(C140)-LEN(SUBSTITUTE(UPPER(C140),"R","")))
        + (LEN(C140)-LEN(SUBSTITUTE(UPPER(C140),"Y","")))
        + (LEN(C140)-LEN(SUBSTITUTE(UPPER(C140),"M","")))
        + (LEN(C140)-LEN(SUBSTITUTE(UPPER(C140),"K","")))
        + (LEN(C140)-LEN(SUBSTITUTE(UPPER(C140),"S","")))
        + (LEN(C140)-LEN(SUBSTITUTE(UPPER(C140),"W","")))
        + 2*(LEN(C140)-LEN(SUBSTITUTE(UPPER(C140),"B","")))
        + 2*(LEN(C140)-LEN(SUBSTITUTE(UPPER(C140),"D","")))
        + 2*(LEN(C140)-LEN(SUBSTITUTE(UPPER(C140),"H","")))
        + 2*(LEN(C140)-LEN(SUBSTITUTE(UPPER(C140),"V","")))
        + 3*(LEN(C140)-LEN(SUBSTITUTE(UPPER(C140),"N","")))
      )
      *
      INDEX(PrimerPrices!$C$2:$C$500,
        MATCH(TRIM(E140) &amp; "|" &amp; TRIM(F140),
        PrimerPrices!$D$2:$D$500, 0)
      )
    ),
    INDEX(ProbePrices!$D$2:$D$500,
      MATCH(TRIM(D140) &amp; "|" &amp; TRIM(E140) &amp; "|" &amp; TRIM(F140),
      ProbePrices!$E$2:$E$500, 0)
    )
  )
  + (LEN(C140)-LEN(SUBSTITUTE(C140,"+",""))) * 10
  + (LEN(UPPER(C140))-LEN(SUBSTITUTE(UPPER(C140),"I",""))) * 10
  + (LEN(C140)-LEN(SUBSTITUTE(C140,"*",""))) * 10
)</f>
        <v/>
      </c>
      <c r="I140" s="32" t="str">
        <f t="shared" si="1"/>
        <v/>
      </c>
      <c r="J140" s="32" t="str">
        <f t="shared" si="2"/>
        <v/>
      </c>
      <c r="K140" s="40"/>
      <c r="L140" s="4"/>
      <c r="M140" s="5"/>
      <c r="N140" s="5"/>
      <c r="O140" s="5"/>
      <c r="P140" s="5"/>
      <c r="Q140" s="5"/>
      <c r="R140" s="5"/>
      <c r="S140" s="5"/>
      <c r="T140" s="5"/>
      <c r="U140" s="37" t="str">
        <f t="shared" si="3"/>
        <v/>
      </c>
      <c r="V140" s="37" t="str">
        <f t="shared" si="4"/>
        <v/>
      </c>
      <c r="W140" s="37" t="str">
        <f t="shared" si="5"/>
        <v/>
      </c>
      <c r="X140" s="37" t="str">
        <f t="shared" si="6"/>
        <v/>
      </c>
      <c r="Y140" s="37" t="str">
        <f t="shared" si="7"/>
        <v/>
      </c>
      <c r="Z140" s="37" t="str">
        <f t="shared" si="8"/>
        <v/>
      </c>
      <c r="AA140" s="38"/>
    </row>
    <row r="141" spans="1:27" ht="13.5" customHeight="1" x14ac:dyDescent="0.3">
      <c r="A141" s="39">
        <v>118</v>
      </c>
      <c r="B141" s="33"/>
      <c r="C141" s="33"/>
      <c r="D141" s="33"/>
      <c r="E141" s="34"/>
      <c r="F141" s="33"/>
      <c r="G141" s="32" t="str">
        <f t="shared" si="0"/>
        <v/>
      </c>
      <c r="H141" s="35" t="str">
        <f t="array" ref="H141">IF(
  ISBLANK(C141),
  "",
  IF(
    ISBLANK(D141),
    (
      (
        G141
        + (LEN(C141)-LEN(SUBSTITUTE(UPPER(C141),"R","")))
        + (LEN(C141)-LEN(SUBSTITUTE(UPPER(C141),"Y","")))
        + (LEN(C141)-LEN(SUBSTITUTE(UPPER(C141),"M","")))
        + (LEN(C141)-LEN(SUBSTITUTE(UPPER(C141),"K","")))
        + (LEN(C141)-LEN(SUBSTITUTE(UPPER(C141),"S","")))
        + (LEN(C141)-LEN(SUBSTITUTE(UPPER(C141),"W","")))
        + 2*(LEN(C141)-LEN(SUBSTITUTE(UPPER(C141),"B","")))
        + 2*(LEN(C141)-LEN(SUBSTITUTE(UPPER(C141),"D","")))
        + 2*(LEN(C141)-LEN(SUBSTITUTE(UPPER(C141),"H","")))
        + 2*(LEN(C141)-LEN(SUBSTITUTE(UPPER(C141),"V","")))
        + 3*(LEN(C141)-LEN(SUBSTITUTE(UPPER(C141),"N","")))
      )
      *
      INDEX(PrimerPrices!$C$2:$C$500,
        MATCH(TRIM(E141) &amp; "|" &amp; TRIM(F141),
        PrimerPrices!$D$2:$D$500, 0)
      )
    ),
    INDEX(ProbePrices!$D$2:$D$500,
      MATCH(TRIM(D141) &amp; "|" &amp; TRIM(E141) &amp; "|" &amp; TRIM(F141),
      ProbePrices!$E$2:$E$500, 0)
    )
  )
  + (LEN(C141)-LEN(SUBSTITUTE(C141,"+",""))) * 10
  + (LEN(UPPER(C141))-LEN(SUBSTITUTE(UPPER(C141),"I",""))) * 10
  + (LEN(C141)-LEN(SUBSTITUTE(C141,"*",""))) * 10
)</f>
        <v/>
      </c>
      <c r="I141" s="32" t="str">
        <f t="shared" si="1"/>
        <v/>
      </c>
      <c r="J141" s="32" t="str">
        <f t="shared" si="2"/>
        <v/>
      </c>
      <c r="K141" s="40"/>
      <c r="L141" s="4"/>
      <c r="M141" s="5"/>
      <c r="N141" s="5"/>
      <c r="O141" s="5"/>
      <c r="P141" s="5"/>
      <c r="Q141" s="5"/>
      <c r="R141" s="5"/>
      <c r="S141" s="5"/>
      <c r="T141" s="5"/>
      <c r="U141" s="37" t="str">
        <f t="shared" si="3"/>
        <v/>
      </c>
      <c r="V141" s="37" t="str">
        <f t="shared" si="4"/>
        <v/>
      </c>
      <c r="W141" s="37" t="str">
        <f t="shared" si="5"/>
        <v/>
      </c>
      <c r="X141" s="37" t="str">
        <f t="shared" si="6"/>
        <v/>
      </c>
      <c r="Y141" s="37" t="str">
        <f t="shared" si="7"/>
        <v/>
      </c>
      <c r="Z141" s="37" t="str">
        <f t="shared" si="8"/>
        <v/>
      </c>
      <c r="AA141" s="38"/>
    </row>
    <row r="142" spans="1:27" ht="13.5" customHeight="1" x14ac:dyDescent="0.3">
      <c r="A142" s="39">
        <v>119</v>
      </c>
      <c r="B142" s="33"/>
      <c r="C142" s="33"/>
      <c r="D142" s="33"/>
      <c r="E142" s="34"/>
      <c r="F142" s="33"/>
      <c r="G142" s="32" t="str">
        <f t="shared" si="0"/>
        <v/>
      </c>
      <c r="H142" s="35" t="str">
        <f t="array" ref="H142">IF(
  ISBLANK(C142),
  "",
  IF(
    ISBLANK(D142),
    (
      (
        G142
        + (LEN(C142)-LEN(SUBSTITUTE(UPPER(C142),"R","")))
        + (LEN(C142)-LEN(SUBSTITUTE(UPPER(C142),"Y","")))
        + (LEN(C142)-LEN(SUBSTITUTE(UPPER(C142),"M","")))
        + (LEN(C142)-LEN(SUBSTITUTE(UPPER(C142),"K","")))
        + (LEN(C142)-LEN(SUBSTITUTE(UPPER(C142),"S","")))
        + (LEN(C142)-LEN(SUBSTITUTE(UPPER(C142),"W","")))
        + 2*(LEN(C142)-LEN(SUBSTITUTE(UPPER(C142),"B","")))
        + 2*(LEN(C142)-LEN(SUBSTITUTE(UPPER(C142),"D","")))
        + 2*(LEN(C142)-LEN(SUBSTITUTE(UPPER(C142),"H","")))
        + 2*(LEN(C142)-LEN(SUBSTITUTE(UPPER(C142),"V","")))
        + 3*(LEN(C142)-LEN(SUBSTITUTE(UPPER(C142),"N","")))
      )
      *
      INDEX(PrimerPrices!$C$2:$C$500,
        MATCH(TRIM(E142) &amp; "|" &amp; TRIM(F142),
        PrimerPrices!$D$2:$D$500, 0)
      )
    ),
    INDEX(ProbePrices!$D$2:$D$500,
      MATCH(TRIM(D142) &amp; "|" &amp; TRIM(E142) &amp; "|" &amp; TRIM(F142),
      ProbePrices!$E$2:$E$500, 0)
    )
  )
  + (LEN(C142)-LEN(SUBSTITUTE(C142,"+",""))) * 10
  + (LEN(UPPER(C142))-LEN(SUBSTITUTE(UPPER(C142),"I",""))) * 10
  + (LEN(C142)-LEN(SUBSTITUTE(C142,"*",""))) * 10
)</f>
        <v/>
      </c>
      <c r="I142" s="32" t="str">
        <f t="shared" si="1"/>
        <v/>
      </c>
      <c r="J142" s="32" t="str">
        <f t="shared" si="2"/>
        <v/>
      </c>
      <c r="K142" s="40"/>
      <c r="L142" s="4"/>
      <c r="M142" s="5"/>
      <c r="N142" s="5"/>
      <c r="O142" s="5"/>
      <c r="P142" s="5"/>
      <c r="Q142" s="5"/>
      <c r="R142" s="5"/>
      <c r="S142" s="5"/>
      <c r="T142" s="5"/>
      <c r="U142" s="37" t="str">
        <f t="shared" si="3"/>
        <v/>
      </c>
      <c r="V142" s="37" t="str">
        <f t="shared" si="4"/>
        <v/>
      </c>
      <c r="W142" s="37" t="str">
        <f t="shared" si="5"/>
        <v/>
      </c>
      <c r="X142" s="37" t="str">
        <f t="shared" si="6"/>
        <v/>
      </c>
      <c r="Y142" s="37" t="str">
        <f t="shared" si="7"/>
        <v/>
      </c>
      <c r="Z142" s="37" t="str">
        <f t="shared" si="8"/>
        <v/>
      </c>
      <c r="AA142" s="38"/>
    </row>
    <row r="143" spans="1:27" ht="13.5" customHeight="1" x14ac:dyDescent="0.3">
      <c r="A143" s="39">
        <v>120</v>
      </c>
      <c r="B143" s="33"/>
      <c r="C143" s="33"/>
      <c r="D143" s="33"/>
      <c r="E143" s="34"/>
      <c r="F143" s="33"/>
      <c r="G143" s="32" t="str">
        <f t="shared" si="0"/>
        <v/>
      </c>
      <c r="H143" s="35" t="str">
        <f t="array" ref="H143">IF(
  ISBLANK(C143),
  "",
  IF(
    ISBLANK(D143),
    (
      (
        G143
        + (LEN(C143)-LEN(SUBSTITUTE(UPPER(C143),"R","")))
        + (LEN(C143)-LEN(SUBSTITUTE(UPPER(C143),"Y","")))
        + (LEN(C143)-LEN(SUBSTITUTE(UPPER(C143),"M","")))
        + (LEN(C143)-LEN(SUBSTITUTE(UPPER(C143),"K","")))
        + (LEN(C143)-LEN(SUBSTITUTE(UPPER(C143),"S","")))
        + (LEN(C143)-LEN(SUBSTITUTE(UPPER(C143),"W","")))
        + 2*(LEN(C143)-LEN(SUBSTITUTE(UPPER(C143),"B","")))
        + 2*(LEN(C143)-LEN(SUBSTITUTE(UPPER(C143),"D","")))
        + 2*(LEN(C143)-LEN(SUBSTITUTE(UPPER(C143),"H","")))
        + 2*(LEN(C143)-LEN(SUBSTITUTE(UPPER(C143),"V","")))
        + 3*(LEN(C143)-LEN(SUBSTITUTE(UPPER(C143),"N","")))
      )
      *
      INDEX(PrimerPrices!$C$2:$C$500,
        MATCH(TRIM(E143) &amp; "|" &amp; TRIM(F143),
        PrimerPrices!$D$2:$D$500, 0)
      )
    ),
    INDEX(ProbePrices!$D$2:$D$500,
      MATCH(TRIM(D143) &amp; "|" &amp; TRIM(E143) &amp; "|" &amp; TRIM(F143),
      ProbePrices!$E$2:$E$500, 0)
    )
  )
  + (LEN(C143)-LEN(SUBSTITUTE(C143,"+",""))) * 10
  + (LEN(UPPER(C143))-LEN(SUBSTITUTE(UPPER(C143),"I",""))) * 10
  + (LEN(C143)-LEN(SUBSTITUTE(C143,"*",""))) * 10
)</f>
        <v/>
      </c>
      <c r="I143" s="32" t="str">
        <f t="shared" si="1"/>
        <v/>
      </c>
      <c r="J143" s="32" t="str">
        <f t="shared" si="2"/>
        <v/>
      </c>
      <c r="K143" s="40"/>
      <c r="L143" s="4"/>
      <c r="M143" s="5"/>
      <c r="N143" s="5"/>
      <c r="O143" s="5"/>
      <c r="P143" s="5"/>
      <c r="Q143" s="5"/>
      <c r="R143" s="5"/>
      <c r="S143" s="5"/>
      <c r="T143" s="5"/>
      <c r="U143" s="37" t="str">
        <f t="shared" si="3"/>
        <v/>
      </c>
      <c r="V143" s="37" t="str">
        <f t="shared" si="4"/>
        <v/>
      </c>
      <c r="W143" s="37" t="str">
        <f t="shared" si="5"/>
        <v/>
      </c>
      <c r="X143" s="37" t="str">
        <f t="shared" si="6"/>
        <v/>
      </c>
      <c r="Y143" s="37" t="str">
        <f t="shared" si="7"/>
        <v/>
      </c>
      <c r="Z143" s="37" t="str">
        <f t="shared" si="8"/>
        <v/>
      </c>
      <c r="AA143" s="38"/>
    </row>
    <row r="144" spans="1:27" ht="13.5" customHeight="1" x14ac:dyDescent="0.3">
      <c r="A144" s="39">
        <v>121</v>
      </c>
      <c r="B144" s="33"/>
      <c r="C144" s="33"/>
      <c r="D144" s="33"/>
      <c r="E144" s="34"/>
      <c r="F144" s="33"/>
      <c r="G144" s="32" t="str">
        <f t="shared" si="0"/>
        <v/>
      </c>
      <c r="H144" s="35" t="str">
        <f t="array" ref="H144">IF(
  ISBLANK(C144),
  "",
  IF(
    ISBLANK(D144),
    (
      (
        G144
        + (LEN(C144)-LEN(SUBSTITUTE(UPPER(C144),"R","")))
        + (LEN(C144)-LEN(SUBSTITUTE(UPPER(C144),"Y","")))
        + (LEN(C144)-LEN(SUBSTITUTE(UPPER(C144),"M","")))
        + (LEN(C144)-LEN(SUBSTITUTE(UPPER(C144),"K","")))
        + (LEN(C144)-LEN(SUBSTITUTE(UPPER(C144),"S","")))
        + (LEN(C144)-LEN(SUBSTITUTE(UPPER(C144),"W","")))
        + 2*(LEN(C144)-LEN(SUBSTITUTE(UPPER(C144),"B","")))
        + 2*(LEN(C144)-LEN(SUBSTITUTE(UPPER(C144),"D","")))
        + 2*(LEN(C144)-LEN(SUBSTITUTE(UPPER(C144),"H","")))
        + 2*(LEN(C144)-LEN(SUBSTITUTE(UPPER(C144),"V","")))
        + 3*(LEN(C144)-LEN(SUBSTITUTE(UPPER(C144),"N","")))
      )
      *
      INDEX(PrimerPrices!$C$2:$C$500,
        MATCH(TRIM(E144) &amp; "|" &amp; TRIM(F144),
        PrimerPrices!$D$2:$D$500, 0)
      )
    ),
    INDEX(ProbePrices!$D$2:$D$500,
      MATCH(TRIM(D144) &amp; "|" &amp; TRIM(E144) &amp; "|" &amp; TRIM(F144),
      ProbePrices!$E$2:$E$500, 0)
    )
  )
  + (LEN(C144)-LEN(SUBSTITUTE(C144,"+",""))) * 10
  + (LEN(UPPER(C144))-LEN(SUBSTITUTE(UPPER(C144),"I",""))) * 10
  + (LEN(C144)-LEN(SUBSTITUTE(C144,"*",""))) * 10
)</f>
        <v/>
      </c>
      <c r="I144" s="32" t="str">
        <f t="shared" si="1"/>
        <v/>
      </c>
      <c r="J144" s="32" t="str">
        <f t="shared" si="2"/>
        <v/>
      </c>
      <c r="K144" s="40"/>
      <c r="L144" s="4"/>
      <c r="M144" s="5"/>
      <c r="N144" s="5"/>
      <c r="O144" s="5"/>
      <c r="P144" s="5"/>
      <c r="Q144" s="5"/>
      <c r="R144" s="5"/>
      <c r="S144" s="5"/>
      <c r="T144" s="5"/>
      <c r="U144" s="37" t="str">
        <f t="shared" si="3"/>
        <v/>
      </c>
      <c r="V144" s="37" t="str">
        <f t="shared" si="4"/>
        <v/>
      </c>
      <c r="W144" s="37" t="str">
        <f t="shared" si="5"/>
        <v/>
      </c>
      <c r="X144" s="37" t="str">
        <f t="shared" si="6"/>
        <v/>
      </c>
      <c r="Y144" s="37" t="str">
        <f t="shared" si="7"/>
        <v/>
      </c>
      <c r="Z144" s="37" t="str">
        <f t="shared" si="8"/>
        <v/>
      </c>
      <c r="AA144" s="38"/>
    </row>
    <row r="145" spans="1:27" ht="13.5" customHeight="1" x14ac:dyDescent="0.3">
      <c r="A145" s="39">
        <v>122</v>
      </c>
      <c r="B145" s="33"/>
      <c r="C145" s="33"/>
      <c r="D145" s="33"/>
      <c r="E145" s="34"/>
      <c r="F145" s="33"/>
      <c r="G145" s="32" t="str">
        <f t="shared" si="0"/>
        <v/>
      </c>
      <c r="H145" s="35" t="str">
        <f t="array" ref="H145">IF(
  ISBLANK(C145),
  "",
  IF(
    ISBLANK(D145),
    (
      (
        G145
        + (LEN(C145)-LEN(SUBSTITUTE(UPPER(C145),"R","")))
        + (LEN(C145)-LEN(SUBSTITUTE(UPPER(C145),"Y","")))
        + (LEN(C145)-LEN(SUBSTITUTE(UPPER(C145),"M","")))
        + (LEN(C145)-LEN(SUBSTITUTE(UPPER(C145),"K","")))
        + (LEN(C145)-LEN(SUBSTITUTE(UPPER(C145),"S","")))
        + (LEN(C145)-LEN(SUBSTITUTE(UPPER(C145),"W","")))
        + 2*(LEN(C145)-LEN(SUBSTITUTE(UPPER(C145),"B","")))
        + 2*(LEN(C145)-LEN(SUBSTITUTE(UPPER(C145),"D","")))
        + 2*(LEN(C145)-LEN(SUBSTITUTE(UPPER(C145),"H","")))
        + 2*(LEN(C145)-LEN(SUBSTITUTE(UPPER(C145),"V","")))
        + 3*(LEN(C145)-LEN(SUBSTITUTE(UPPER(C145),"N","")))
      )
      *
      INDEX(PrimerPrices!$C$2:$C$500,
        MATCH(TRIM(E145) &amp; "|" &amp; TRIM(F145),
        PrimerPrices!$D$2:$D$500, 0)
      )
    ),
    INDEX(ProbePrices!$D$2:$D$500,
      MATCH(TRIM(D145) &amp; "|" &amp; TRIM(E145) &amp; "|" &amp; TRIM(F145),
      ProbePrices!$E$2:$E$500, 0)
    )
  )
  + (LEN(C145)-LEN(SUBSTITUTE(C145,"+",""))) * 10
  + (LEN(UPPER(C145))-LEN(SUBSTITUTE(UPPER(C145),"I",""))) * 10
  + (LEN(C145)-LEN(SUBSTITUTE(C145,"*",""))) * 10
)</f>
        <v/>
      </c>
      <c r="I145" s="32" t="str">
        <f t="shared" si="1"/>
        <v/>
      </c>
      <c r="J145" s="32" t="str">
        <f t="shared" si="2"/>
        <v/>
      </c>
      <c r="K145" s="40"/>
      <c r="L145" s="4"/>
      <c r="M145" s="5"/>
      <c r="N145" s="5"/>
      <c r="O145" s="5"/>
      <c r="P145" s="5"/>
      <c r="Q145" s="5"/>
      <c r="R145" s="5"/>
      <c r="S145" s="5"/>
      <c r="T145" s="5"/>
      <c r="U145" s="37" t="str">
        <f t="shared" si="3"/>
        <v/>
      </c>
      <c r="V145" s="37" t="str">
        <f t="shared" si="4"/>
        <v/>
      </c>
      <c r="W145" s="37" t="str">
        <f t="shared" si="5"/>
        <v/>
      </c>
      <c r="X145" s="37" t="str">
        <f t="shared" si="6"/>
        <v/>
      </c>
      <c r="Y145" s="37" t="str">
        <f t="shared" si="7"/>
        <v/>
      </c>
      <c r="Z145" s="37" t="str">
        <f t="shared" si="8"/>
        <v/>
      </c>
      <c r="AA145" s="38"/>
    </row>
    <row r="146" spans="1:27" ht="13.5" customHeight="1" x14ac:dyDescent="0.3">
      <c r="A146" s="39">
        <v>123</v>
      </c>
      <c r="B146" s="33"/>
      <c r="C146" s="33"/>
      <c r="D146" s="33"/>
      <c r="E146" s="34"/>
      <c r="F146" s="33"/>
      <c r="G146" s="32" t="str">
        <f t="shared" si="0"/>
        <v/>
      </c>
      <c r="H146" s="35" t="str">
        <f t="array" ref="H146">IF(
  ISBLANK(C146),
  "",
  IF(
    ISBLANK(D146),
    (
      (
        G146
        + (LEN(C146)-LEN(SUBSTITUTE(UPPER(C146),"R","")))
        + (LEN(C146)-LEN(SUBSTITUTE(UPPER(C146),"Y","")))
        + (LEN(C146)-LEN(SUBSTITUTE(UPPER(C146),"M","")))
        + (LEN(C146)-LEN(SUBSTITUTE(UPPER(C146),"K","")))
        + (LEN(C146)-LEN(SUBSTITUTE(UPPER(C146),"S","")))
        + (LEN(C146)-LEN(SUBSTITUTE(UPPER(C146),"W","")))
        + 2*(LEN(C146)-LEN(SUBSTITUTE(UPPER(C146),"B","")))
        + 2*(LEN(C146)-LEN(SUBSTITUTE(UPPER(C146),"D","")))
        + 2*(LEN(C146)-LEN(SUBSTITUTE(UPPER(C146),"H","")))
        + 2*(LEN(C146)-LEN(SUBSTITUTE(UPPER(C146),"V","")))
        + 3*(LEN(C146)-LEN(SUBSTITUTE(UPPER(C146),"N","")))
      )
      *
      INDEX(PrimerPrices!$C$2:$C$500,
        MATCH(TRIM(E146) &amp; "|" &amp; TRIM(F146),
        PrimerPrices!$D$2:$D$500, 0)
      )
    ),
    INDEX(ProbePrices!$D$2:$D$500,
      MATCH(TRIM(D146) &amp; "|" &amp; TRIM(E146) &amp; "|" &amp; TRIM(F146),
      ProbePrices!$E$2:$E$500, 0)
    )
  )
  + (LEN(C146)-LEN(SUBSTITUTE(C146,"+",""))) * 10
  + (LEN(UPPER(C146))-LEN(SUBSTITUTE(UPPER(C146),"I",""))) * 10
  + (LEN(C146)-LEN(SUBSTITUTE(C146,"*",""))) * 10
)</f>
        <v/>
      </c>
      <c r="I146" s="32" t="str">
        <f t="shared" si="1"/>
        <v/>
      </c>
      <c r="J146" s="32" t="str">
        <f t="shared" si="2"/>
        <v/>
      </c>
      <c r="K146" s="40"/>
      <c r="L146" s="4"/>
      <c r="M146" s="5"/>
      <c r="N146" s="5"/>
      <c r="O146" s="5"/>
      <c r="P146" s="5"/>
      <c r="Q146" s="5"/>
      <c r="R146" s="5"/>
      <c r="S146" s="5"/>
      <c r="T146" s="5"/>
      <c r="U146" s="37" t="str">
        <f t="shared" si="3"/>
        <v/>
      </c>
      <c r="V146" s="37" t="str">
        <f t="shared" si="4"/>
        <v/>
      </c>
      <c r="W146" s="37" t="str">
        <f t="shared" si="5"/>
        <v/>
      </c>
      <c r="X146" s="37" t="str">
        <f t="shared" si="6"/>
        <v/>
      </c>
      <c r="Y146" s="37" t="str">
        <f t="shared" si="7"/>
        <v/>
      </c>
      <c r="Z146" s="37" t="str">
        <f t="shared" si="8"/>
        <v/>
      </c>
      <c r="AA146" s="38"/>
    </row>
    <row r="147" spans="1:27" ht="13.5" customHeight="1" x14ac:dyDescent="0.3">
      <c r="A147" s="39">
        <v>124</v>
      </c>
      <c r="B147" s="33"/>
      <c r="C147" s="33"/>
      <c r="D147" s="33"/>
      <c r="E147" s="34"/>
      <c r="F147" s="33"/>
      <c r="G147" s="32" t="str">
        <f t="shared" si="0"/>
        <v/>
      </c>
      <c r="H147" s="35" t="str">
        <f t="array" ref="H147">IF(
  ISBLANK(C147),
  "",
  IF(
    ISBLANK(D147),
    (
      (
        G147
        + (LEN(C147)-LEN(SUBSTITUTE(UPPER(C147),"R","")))
        + (LEN(C147)-LEN(SUBSTITUTE(UPPER(C147),"Y","")))
        + (LEN(C147)-LEN(SUBSTITUTE(UPPER(C147),"M","")))
        + (LEN(C147)-LEN(SUBSTITUTE(UPPER(C147),"K","")))
        + (LEN(C147)-LEN(SUBSTITUTE(UPPER(C147),"S","")))
        + (LEN(C147)-LEN(SUBSTITUTE(UPPER(C147),"W","")))
        + 2*(LEN(C147)-LEN(SUBSTITUTE(UPPER(C147),"B","")))
        + 2*(LEN(C147)-LEN(SUBSTITUTE(UPPER(C147),"D","")))
        + 2*(LEN(C147)-LEN(SUBSTITUTE(UPPER(C147),"H","")))
        + 2*(LEN(C147)-LEN(SUBSTITUTE(UPPER(C147),"V","")))
        + 3*(LEN(C147)-LEN(SUBSTITUTE(UPPER(C147),"N","")))
      )
      *
      INDEX(PrimerPrices!$C$2:$C$500,
        MATCH(TRIM(E147) &amp; "|" &amp; TRIM(F147),
        PrimerPrices!$D$2:$D$500, 0)
      )
    ),
    INDEX(ProbePrices!$D$2:$D$500,
      MATCH(TRIM(D147) &amp; "|" &amp; TRIM(E147) &amp; "|" &amp; TRIM(F147),
      ProbePrices!$E$2:$E$500, 0)
    )
  )
  + (LEN(C147)-LEN(SUBSTITUTE(C147,"+",""))) * 10
  + (LEN(UPPER(C147))-LEN(SUBSTITUTE(UPPER(C147),"I",""))) * 10
  + (LEN(C147)-LEN(SUBSTITUTE(C147,"*",""))) * 10
)</f>
        <v/>
      </c>
      <c r="I147" s="32" t="str">
        <f t="shared" si="1"/>
        <v/>
      </c>
      <c r="J147" s="32" t="str">
        <f t="shared" si="2"/>
        <v/>
      </c>
      <c r="K147" s="40"/>
      <c r="L147" s="4"/>
      <c r="M147" s="5"/>
      <c r="N147" s="5"/>
      <c r="O147" s="5"/>
      <c r="P147" s="5"/>
      <c r="Q147" s="5"/>
      <c r="R147" s="5"/>
      <c r="S147" s="5"/>
      <c r="T147" s="5"/>
      <c r="U147" s="37" t="str">
        <f t="shared" si="3"/>
        <v/>
      </c>
      <c r="V147" s="37" t="str">
        <f t="shared" si="4"/>
        <v/>
      </c>
      <c r="W147" s="37" t="str">
        <f t="shared" si="5"/>
        <v/>
      </c>
      <c r="X147" s="37" t="str">
        <f t="shared" si="6"/>
        <v/>
      </c>
      <c r="Y147" s="37" t="str">
        <f t="shared" si="7"/>
        <v/>
      </c>
      <c r="Z147" s="37" t="str">
        <f t="shared" si="8"/>
        <v/>
      </c>
      <c r="AA147" s="38"/>
    </row>
    <row r="148" spans="1:27" ht="13.5" customHeight="1" x14ac:dyDescent="0.3">
      <c r="A148" s="39">
        <v>125</v>
      </c>
      <c r="B148" s="33"/>
      <c r="C148" s="33"/>
      <c r="D148" s="33"/>
      <c r="E148" s="34"/>
      <c r="F148" s="33"/>
      <c r="G148" s="32" t="str">
        <f t="shared" si="0"/>
        <v/>
      </c>
      <c r="H148" s="35" t="str">
        <f t="array" ref="H148">IF(
  ISBLANK(C148),
  "",
  IF(
    ISBLANK(D148),
    (
      (
        G148
        + (LEN(C148)-LEN(SUBSTITUTE(UPPER(C148),"R","")))
        + (LEN(C148)-LEN(SUBSTITUTE(UPPER(C148),"Y","")))
        + (LEN(C148)-LEN(SUBSTITUTE(UPPER(C148),"M","")))
        + (LEN(C148)-LEN(SUBSTITUTE(UPPER(C148),"K","")))
        + (LEN(C148)-LEN(SUBSTITUTE(UPPER(C148),"S","")))
        + (LEN(C148)-LEN(SUBSTITUTE(UPPER(C148),"W","")))
        + 2*(LEN(C148)-LEN(SUBSTITUTE(UPPER(C148),"B","")))
        + 2*(LEN(C148)-LEN(SUBSTITUTE(UPPER(C148),"D","")))
        + 2*(LEN(C148)-LEN(SUBSTITUTE(UPPER(C148),"H","")))
        + 2*(LEN(C148)-LEN(SUBSTITUTE(UPPER(C148),"V","")))
        + 3*(LEN(C148)-LEN(SUBSTITUTE(UPPER(C148),"N","")))
      )
      *
      INDEX(PrimerPrices!$C$2:$C$500,
        MATCH(TRIM(E148) &amp; "|" &amp; TRIM(F148),
        PrimerPrices!$D$2:$D$500, 0)
      )
    ),
    INDEX(ProbePrices!$D$2:$D$500,
      MATCH(TRIM(D148) &amp; "|" &amp; TRIM(E148) &amp; "|" &amp; TRIM(F148),
      ProbePrices!$E$2:$E$500, 0)
    )
  )
  + (LEN(C148)-LEN(SUBSTITUTE(C148,"+",""))) * 10
  + (LEN(UPPER(C148))-LEN(SUBSTITUTE(UPPER(C148),"I",""))) * 10
  + (LEN(C148)-LEN(SUBSTITUTE(C148,"*",""))) * 10
)</f>
        <v/>
      </c>
      <c r="I148" s="32" t="str">
        <f t="shared" si="1"/>
        <v/>
      </c>
      <c r="J148" s="32" t="str">
        <f t="shared" si="2"/>
        <v/>
      </c>
      <c r="K148" s="40"/>
      <c r="L148" s="4"/>
      <c r="M148" s="5"/>
      <c r="N148" s="5"/>
      <c r="O148" s="5"/>
      <c r="P148" s="5"/>
      <c r="Q148" s="5"/>
      <c r="R148" s="5"/>
      <c r="S148" s="5"/>
      <c r="T148" s="5"/>
      <c r="U148" s="37" t="str">
        <f t="shared" si="3"/>
        <v/>
      </c>
      <c r="V148" s="37" t="str">
        <f t="shared" si="4"/>
        <v/>
      </c>
      <c r="W148" s="37" t="str">
        <f t="shared" si="5"/>
        <v/>
      </c>
      <c r="X148" s="37" t="str">
        <f t="shared" si="6"/>
        <v/>
      </c>
      <c r="Y148" s="37" t="str">
        <f t="shared" si="7"/>
        <v/>
      </c>
      <c r="Z148" s="37" t="str">
        <f t="shared" si="8"/>
        <v/>
      </c>
      <c r="AA148" s="38"/>
    </row>
    <row r="149" spans="1:27" ht="13.5" customHeight="1" x14ac:dyDescent="0.3">
      <c r="A149" s="39">
        <v>126</v>
      </c>
      <c r="B149" s="33"/>
      <c r="C149" s="33"/>
      <c r="D149" s="33"/>
      <c r="E149" s="34"/>
      <c r="F149" s="33"/>
      <c r="G149" s="32" t="str">
        <f t="shared" si="0"/>
        <v/>
      </c>
      <c r="H149" s="35" t="str">
        <f t="array" ref="H149">IF(
  ISBLANK(C149),
  "",
  IF(
    ISBLANK(D149),
    (
      (
        G149
        + (LEN(C149)-LEN(SUBSTITUTE(UPPER(C149),"R","")))
        + (LEN(C149)-LEN(SUBSTITUTE(UPPER(C149),"Y","")))
        + (LEN(C149)-LEN(SUBSTITUTE(UPPER(C149),"M","")))
        + (LEN(C149)-LEN(SUBSTITUTE(UPPER(C149),"K","")))
        + (LEN(C149)-LEN(SUBSTITUTE(UPPER(C149),"S","")))
        + (LEN(C149)-LEN(SUBSTITUTE(UPPER(C149),"W","")))
        + 2*(LEN(C149)-LEN(SUBSTITUTE(UPPER(C149),"B","")))
        + 2*(LEN(C149)-LEN(SUBSTITUTE(UPPER(C149),"D","")))
        + 2*(LEN(C149)-LEN(SUBSTITUTE(UPPER(C149),"H","")))
        + 2*(LEN(C149)-LEN(SUBSTITUTE(UPPER(C149),"V","")))
        + 3*(LEN(C149)-LEN(SUBSTITUTE(UPPER(C149),"N","")))
      )
      *
      INDEX(PrimerPrices!$C$2:$C$500,
        MATCH(TRIM(E149) &amp; "|" &amp; TRIM(F149),
        PrimerPrices!$D$2:$D$500, 0)
      )
    ),
    INDEX(ProbePrices!$D$2:$D$500,
      MATCH(TRIM(D149) &amp; "|" &amp; TRIM(E149) &amp; "|" &amp; TRIM(F149),
      ProbePrices!$E$2:$E$500, 0)
    )
  )
  + (LEN(C149)-LEN(SUBSTITUTE(C149,"+",""))) * 10
  + (LEN(UPPER(C149))-LEN(SUBSTITUTE(UPPER(C149),"I",""))) * 10
  + (LEN(C149)-LEN(SUBSTITUTE(C149,"*",""))) * 10
)</f>
        <v/>
      </c>
      <c r="I149" s="32" t="str">
        <f t="shared" si="1"/>
        <v/>
      </c>
      <c r="J149" s="32" t="str">
        <f t="shared" si="2"/>
        <v/>
      </c>
      <c r="K149" s="40"/>
      <c r="L149" s="4"/>
      <c r="M149" s="5"/>
      <c r="N149" s="5"/>
      <c r="O149" s="5"/>
      <c r="P149" s="5"/>
      <c r="Q149" s="5"/>
      <c r="R149" s="5"/>
      <c r="S149" s="5"/>
      <c r="T149" s="5"/>
      <c r="U149" s="37" t="str">
        <f t="shared" si="3"/>
        <v/>
      </c>
      <c r="V149" s="37" t="str">
        <f t="shared" si="4"/>
        <v/>
      </c>
      <c r="W149" s="37" t="str">
        <f t="shared" si="5"/>
        <v/>
      </c>
      <c r="X149" s="37" t="str">
        <f t="shared" si="6"/>
        <v/>
      </c>
      <c r="Y149" s="37" t="str">
        <f t="shared" si="7"/>
        <v/>
      </c>
      <c r="Z149" s="37" t="str">
        <f t="shared" si="8"/>
        <v/>
      </c>
      <c r="AA149" s="38"/>
    </row>
    <row r="150" spans="1:27" ht="13.5" customHeight="1" x14ac:dyDescent="0.3">
      <c r="A150" s="39">
        <v>127</v>
      </c>
      <c r="B150" s="33"/>
      <c r="C150" s="33"/>
      <c r="D150" s="33"/>
      <c r="E150" s="34"/>
      <c r="F150" s="33"/>
      <c r="G150" s="32" t="str">
        <f t="shared" si="0"/>
        <v/>
      </c>
      <c r="H150" s="35" t="str">
        <f t="array" ref="H150">IF(
  ISBLANK(C150),
  "",
  IF(
    ISBLANK(D150),
    (
      (
        G150
        + (LEN(C150)-LEN(SUBSTITUTE(UPPER(C150),"R","")))
        + (LEN(C150)-LEN(SUBSTITUTE(UPPER(C150),"Y","")))
        + (LEN(C150)-LEN(SUBSTITUTE(UPPER(C150),"M","")))
        + (LEN(C150)-LEN(SUBSTITUTE(UPPER(C150),"K","")))
        + (LEN(C150)-LEN(SUBSTITUTE(UPPER(C150),"S","")))
        + (LEN(C150)-LEN(SUBSTITUTE(UPPER(C150),"W","")))
        + 2*(LEN(C150)-LEN(SUBSTITUTE(UPPER(C150),"B","")))
        + 2*(LEN(C150)-LEN(SUBSTITUTE(UPPER(C150),"D","")))
        + 2*(LEN(C150)-LEN(SUBSTITUTE(UPPER(C150),"H","")))
        + 2*(LEN(C150)-LEN(SUBSTITUTE(UPPER(C150),"V","")))
        + 3*(LEN(C150)-LEN(SUBSTITUTE(UPPER(C150),"N","")))
      )
      *
      INDEX(PrimerPrices!$C$2:$C$500,
        MATCH(TRIM(E150) &amp; "|" &amp; TRIM(F150),
        PrimerPrices!$D$2:$D$500, 0)
      )
    ),
    INDEX(ProbePrices!$D$2:$D$500,
      MATCH(TRIM(D150) &amp; "|" &amp; TRIM(E150) &amp; "|" &amp; TRIM(F150),
      ProbePrices!$E$2:$E$500, 0)
    )
  )
  + (LEN(C150)-LEN(SUBSTITUTE(C150,"+",""))) * 10
  + (LEN(UPPER(C150))-LEN(SUBSTITUTE(UPPER(C150),"I",""))) * 10
  + (LEN(C150)-LEN(SUBSTITUTE(C150,"*",""))) * 10
)</f>
        <v/>
      </c>
      <c r="I150" s="32" t="str">
        <f t="shared" si="1"/>
        <v/>
      </c>
      <c r="J150" s="32" t="str">
        <f t="shared" si="2"/>
        <v/>
      </c>
      <c r="K150" s="40"/>
      <c r="L150" s="4"/>
      <c r="M150" s="5"/>
      <c r="N150" s="5"/>
      <c r="O150" s="5"/>
      <c r="P150" s="5"/>
      <c r="Q150" s="5"/>
      <c r="R150" s="5"/>
      <c r="S150" s="5"/>
      <c r="T150" s="5"/>
      <c r="U150" s="37" t="str">
        <f t="shared" si="3"/>
        <v/>
      </c>
      <c r="V150" s="37" t="str">
        <f t="shared" si="4"/>
        <v/>
      </c>
      <c r="W150" s="37" t="str">
        <f t="shared" si="5"/>
        <v/>
      </c>
      <c r="X150" s="37" t="str">
        <f t="shared" si="6"/>
        <v/>
      </c>
      <c r="Y150" s="37" t="str">
        <f t="shared" si="7"/>
        <v/>
      </c>
      <c r="Z150" s="37" t="str">
        <f t="shared" si="8"/>
        <v/>
      </c>
      <c r="AA150" s="38"/>
    </row>
    <row r="151" spans="1:27" ht="13.5" customHeight="1" x14ac:dyDescent="0.3">
      <c r="A151" s="39">
        <v>128</v>
      </c>
      <c r="B151" s="33"/>
      <c r="C151" s="33"/>
      <c r="D151" s="33"/>
      <c r="E151" s="34"/>
      <c r="F151" s="33"/>
      <c r="G151" s="32" t="str">
        <f t="shared" si="0"/>
        <v/>
      </c>
      <c r="H151" s="35" t="str">
        <f t="array" ref="H151">IF(
  ISBLANK(C151),
  "",
  IF(
    ISBLANK(D151),
    (
      (
        G151
        + (LEN(C151)-LEN(SUBSTITUTE(UPPER(C151),"R","")))
        + (LEN(C151)-LEN(SUBSTITUTE(UPPER(C151),"Y","")))
        + (LEN(C151)-LEN(SUBSTITUTE(UPPER(C151),"M","")))
        + (LEN(C151)-LEN(SUBSTITUTE(UPPER(C151),"K","")))
        + (LEN(C151)-LEN(SUBSTITUTE(UPPER(C151),"S","")))
        + (LEN(C151)-LEN(SUBSTITUTE(UPPER(C151),"W","")))
        + 2*(LEN(C151)-LEN(SUBSTITUTE(UPPER(C151),"B","")))
        + 2*(LEN(C151)-LEN(SUBSTITUTE(UPPER(C151),"D","")))
        + 2*(LEN(C151)-LEN(SUBSTITUTE(UPPER(C151),"H","")))
        + 2*(LEN(C151)-LEN(SUBSTITUTE(UPPER(C151),"V","")))
        + 3*(LEN(C151)-LEN(SUBSTITUTE(UPPER(C151),"N","")))
      )
      *
      INDEX(PrimerPrices!$C$2:$C$500,
        MATCH(TRIM(E151) &amp; "|" &amp; TRIM(F151),
        PrimerPrices!$D$2:$D$500, 0)
      )
    ),
    INDEX(ProbePrices!$D$2:$D$500,
      MATCH(TRIM(D151) &amp; "|" &amp; TRIM(E151) &amp; "|" &amp; TRIM(F151),
      ProbePrices!$E$2:$E$500, 0)
    )
  )
  + (LEN(C151)-LEN(SUBSTITUTE(C151,"+",""))) * 10
  + (LEN(UPPER(C151))-LEN(SUBSTITUTE(UPPER(C151),"I",""))) * 10
  + (LEN(C151)-LEN(SUBSTITUTE(C151,"*",""))) * 10
)</f>
        <v/>
      </c>
      <c r="I151" s="32" t="str">
        <f t="shared" si="1"/>
        <v/>
      </c>
      <c r="J151" s="32" t="str">
        <f t="shared" si="2"/>
        <v/>
      </c>
      <c r="K151" s="40"/>
      <c r="L151" s="4"/>
      <c r="M151" s="5"/>
      <c r="N151" s="5"/>
      <c r="O151" s="5"/>
      <c r="P151" s="5"/>
      <c r="Q151" s="5"/>
      <c r="R151" s="5"/>
      <c r="S151" s="5"/>
      <c r="T151" s="5"/>
      <c r="U151" s="37" t="str">
        <f t="shared" si="3"/>
        <v/>
      </c>
      <c r="V151" s="37" t="str">
        <f t="shared" si="4"/>
        <v/>
      </c>
      <c r="W151" s="37" t="str">
        <f t="shared" si="5"/>
        <v/>
      </c>
      <c r="X151" s="37" t="str">
        <f t="shared" si="6"/>
        <v/>
      </c>
      <c r="Y151" s="37" t="str">
        <f t="shared" si="7"/>
        <v/>
      </c>
      <c r="Z151" s="37" t="str">
        <f t="shared" si="8"/>
        <v/>
      </c>
      <c r="AA151" s="38"/>
    </row>
    <row r="152" spans="1:27" ht="13.5" customHeight="1" x14ac:dyDescent="0.3">
      <c r="A152" s="39">
        <v>129</v>
      </c>
      <c r="B152" s="33"/>
      <c r="C152" s="33"/>
      <c r="D152" s="33"/>
      <c r="E152" s="34"/>
      <c r="F152" s="33"/>
      <c r="G152" s="32" t="str">
        <f t="shared" si="0"/>
        <v/>
      </c>
      <c r="H152" s="35" t="str">
        <f t="array" ref="H152">IF(
  ISBLANK(C152),
  "",
  IF(
    ISBLANK(D152),
    (
      (
        G152
        + (LEN(C152)-LEN(SUBSTITUTE(UPPER(C152),"R","")))
        + (LEN(C152)-LEN(SUBSTITUTE(UPPER(C152),"Y","")))
        + (LEN(C152)-LEN(SUBSTITUTE(UPPER(C152),"M","")))
        + (LEN(C152)-LEN(SUBSTITUTE(UPPER(C152),"K","")))
        + (LEN(C152)-LEN(SUBSTITUTE(UPPER(C152),"S","")))
        + (LEN(C152)-LEN(SUBSTITUTE(UPPER(C152),"W","")))
        + 2*(LEN(C152)-LEN(SUBSTITUTE(UPPER(C152),"B","")))
        + 2*(LEN(C152)-LEN(SUBSTITUTE(UPPER(C152),"D","")))
        + 2*(LEN(C152)-LEN(SUBSTITUTE(UPPER(C152),"H","")))
        + 2*(LEN(C152)-LEN(SUBSTITUTE(UPPER(C152),"V","")))
        + 3*(LEN(C152)-LEN(SUBSTITUTE(UPPER(C152),"N","")))
      )
      *
      INDEX(PrimerPrices!$C$2:$C$500,
        MATCH(TRIM(E152) &amp; "|" &amp; TRIM(F152),
        PrimerPrices!$D$2:$D$500, 0)
      )
    ),
    INDEX(ProbePrices!$D$2:$D$500,
      MATCH(TRIM(D152) &amp; "|" &amp; TRIM(E152) &amp; "|" &amp; TRIM(F152),
      ProbePrices!$E$2:$E$500, 0)
    )
  )
  + (LEN(C152)-LEN(SUBSTITUTE(C152,"+",""))) * 10
  + (LEN(UPPER(C152))-LEN(SUBSTITUTE(UPPER(C152),"I",""))) * 10
  + (LEN(C152)-LEN(SUBSTITUTE(C152,"*",""))) * 10
)</f>
        <v/>
      </c>
      <c r="I152" s="32" t="str">
        <f t="shared" si="1"/>
        <v/>
      </c>
      <c r="J152" s="32" t="str">
        <f t="shared" si="2"/>
        <v/>
      </c>
      <c r="K152" s="40"/>
      <c r="L152" s="4"/>
      <c r="M152" s="5"/>
      <c r="N152" s="5"/>
      <c r="O152" s="5"/>
      <c r="P152" s="5"/>
      <c r="Q152" s="5"/>
      <c r="R152" s="5"/>
      <c r="S152" s="5"/>
      <c r="T152" s="5"/>
      <c r="U152" s="37" t="str">
        <f t="shared" si="3"/>
        <v/>
      </c>
      <c r="V152" s="37" t="str">
        <f t="shared" si="4"/>
        <v/>
      </c>
      <c r="W152" s="37" t="str">
        <f t="shared" si="5"/>
        <v/>
      </c>
      <c r="X152" s="37" t="str">
        <f t="shared" si="6"/>
        <v/>
      </c>
      <c r="Y152" s="37" t="str">
        <f t="shared" si="7"/>
        <v/>
      </c>
      <c r="Z152" s="37" t="str">
        <f t="shared" si="8"/>
        <v/>
      </c>
      <c r="AA152" s="38"/>
    </row>
    <row r="153" spans="1:27" ht="13.5" customHeight="1" x14ac:dyDescent="0.3">
      <c r="A153" s="39">
        <v>130</v>
      </c>
      <c r="B153" s="33"/>
      <c r="C153" s="33"/>
      <c r="D153" s="33"/>
      <c r="E153" s="34"/>
      <c r="F153" s="33"/>
      <c r="G153" s="32" t="str">
        <f t="shared" si="0"/>
        <v/>
      </c>
      <c r="H153" s="35" t="str">
        <f t="array" ref="H153">IF(
  ISBLANK(C153),
  "",
  IF(
    ISBLANK(D153),
    (
      (
        G153
        + (LEN(C153)-LEN(SUBSTITUTE(UPPER(C153),"R","")))
        + (LEN(C153)-LEN(SUBSTITUTE(UPPER(C153),"Y","")))
        + (LEN(C153)-LEN(SUBSTITUTE(UPPER(C153),"M","")))
        + (LEN(C153)-LEN(SUBSTITUTE(UPPER(C153),"K","")))
        + (LEN(C153)-LEN(SUBSTITUTE(UPPER(C153),"S","")))
        + (LEN(C153)-LEN(SUBSTITUTE(UPPER(C153),"W","")))
        + 2*(LEN(C153)-LEN(SUBSTITUTE(UPPER(C153),"B","")))
        + 2*(LEN(C153)-LEN(SUBSTITUTE(UPPER(C153),"D","")))
        + 2*(LEN(C153)-LEN(SUBSTITUTE(UPPER(C153),"H","")))
        + 2*(LEN(C153)-LEN(SUBSTITUTE(UPPER(C153),"V","")))
        + 3*(LEN(C153)-LEN(SUBSTITUTE(UPPER(C153),"N","")))
      )
      *
      INDEX(PrimerPrices!$C$2:$C$500,
        MATCH(TRIM(E153) &amp; "|" &amp; TRIM(F153),
        PrimerPrices!$D$2:$D$500, 0)
      )
    ),
    INDEX(ProbePrices!$D$2:$D$500,
      MATCH(TRIM(D153) &amp; "|" &amp; TRIM(E153) &amp; "|" &amp; TRIM(F153),
      ProbePrices!$E$2:$E$500, 0)
    )
  )
  + (LEN(C153)-LEN(SUBSTITUTE(C153,"+",""))) * 10
  + (LEN(UPPER(C153))-LEN(SUBSTITUTE(UPPER(C153),"I",""))) * 10
  + (LEN(C153)-LEN(SUBSTITUTE(C153,"*",""))) * 10
)</f>
        <v/>
      </c>
      <c r="I153" s="32" t="str">
        <f t="shared" si="1"/>
        <v/>
      </c>
      <c r="J153" s="32" t="str">
        <f t="shared" si="2"/>
        <v/>
      </c>
      <c r="K153" s="40"/>
      <c r="L153" s="4"/>
      <c r="M153" s="5"/>
      <c r="N153" s="5"/>
      <c r="O153" s="5"/>
      <c r="P153" s="5"/>
      <c r="Q153" s="5"/>
      <c r="R153" s="5"/>
      <c r="S153" s="5"/>
      <c r="T153" s="5"/>
      <c r="U153" s="37" t="str">
        <f t="shared" si="3"/>
        <v/>
      </c>
      <c r="V153" s="37" t="str">
        <f t="shared" si="4"/>
        <v/>
      </c>
      <c r="W153" s="37" t="str">
        <f t="shared" si="5"/>
        <v/>
      </c>
      <c r="X153" s="37" t="str">
        <f t="shared" si="6"/>
        <v/>
      </c>
      <c r="Y153" s="37" t="str">
        <f t="shared" si="7"/>
        <v/>
      </c>
      <c r="Z153" s="37" t="str">
        <f t="shared" si="8"/>
        <v/>
      </c>
      <c r="AA153" s="38"/>
    </row>
    <row r="154" spans="1:27" ht="13.5" customHeight="1" x14ac:dyDescent="0.3">
      <c r="A154" s="39">
        <v>131</v>
      </c>
      <c r="B154" s="33"/>
      <c r="C154" s="33"/>
      <c r="D154" s="33"/>
      <c r="E154" s="34"/>
      <c r="F154" s="33"/>
      <c r="G154" s="32" t="str">
        <f t="shared" si="0"/>
        <v/>
      </c>
      <c r="H154" s="35" t="str">
        <f t="array" ref="H154">IF(
  ISBLANK(C154),
  "",
  IF(
    ISBLANK(D154),
    (
      (
        G154
        + (LEN(C154)-LEN(SUBSTITUTE(UPPER(C154),"R","")))
        + (LEN(C154)-LEN(SUBSTITUTE(UPPER(C154),"Y","")))
        + (LEN(C154)-LEN(SUBSTITUTE(UPPER(C154),"M","")))
        + (LEN(C154)-LEN(SUBSTITUTE(UPPER(C154),"K","")))
        + (LEN(C154)-LEN(SUBSTITUTE(UPPER(C154),"S","")))
        + (LEN(C154)-LEN(SUBSTITUTE(UPPER(C154),"W","")))
        + 2*(LEN(C154)-LEN(SUBSTITUTE(UPPER(C154),"B","")))
        + 2*(LEN(C154)-LEN(SUBSTITUTE(UPPER(C154),"D","")))
        + 2*(LEN(C154)-LEN(SUBSTITUTE(UPPER(C154),"H","")))
        + 2*(LEN(C154)-LEN(SUBSTITUTE(UPPER(C154),"V","")))
        + 3*(LEN(C154)-LEN(SUBSTITUTE(UPPER(C154),"N","")))
      )
      *
      INDEX(PrimerPrices!$C$2:$C$500,
        MATCH(TRIM(E154) &amp; "|" &amp; TRIM(F154),
        PrimerPrices!$D$2:$D$500, 0)
      )
    ),
    INDEX(ProbePrices!$D$2:$D$500,
      MATCH(TRIM(D154) &amp; "|" &amp; TRIM(E154) &amp; "|" &amp; TRIM(F154),
      ProbePrices!$E$2:$E$500, 0)
    )
  )
  + (LEN(C154)-LEN(SUBSTITUTE(C154,"+",""))) * 10
  + (LEN(UPPER(C154))-LEN(SUBSTITUTE(UPPER(C154),"I",""))) * 10
  + (LEN(C154)-LEN(SUBSTITUTE(C154,"*",""))) * 10
)</f>
        <v/>
      </c>
      <c r="I154" s="32" t="str">
        <f t="shared" si="1"/>
        <v/>
      </c>
      <c r="J154" s="32" t="str">
        <f t="shared" si="2"/>
        <v/>
      </c>
      <c r="K154" s="40"/>
      <c r="L154" s="4"/>
      <c r="M154" s="5"/>
      <c r="N154" s="5"/>
      <c r="O154" s="5"/>
      <c r="P154" s="5"/>
      <c r="Q154" s="5"/>
      <c r="R154" s="5"/>
      <c r="S154" s="5"/>
      <c r="T154" s="5"/>
      <c r="U154" s="37" t="str">
        <f t="shared" si="3"/>
        <v/>
      </c>
      <c r="V154" s="37" t="str">
        <f t="shared" si="4"/>
        <v/>
      </c>
      <c r="W154" s="37" t="str">
        <f t="shared" si="5"/>
        <v/>
      </c>
      <c r="X154" s="37" t="str">
        <f t="shared" si="6"/>
        <v/>
      </c>
      <c r="Y154" s="37" t="str">
        <f t="shared" si="7"/>
        <v/>
      </c>
      <c r="Z154" s="37" t="str">
        <f t="shared" si="8"/>
        <v/>
      </c>
      <c r="AA154" s="38"/>
    </row>
    <row r="155" spans="1:27" ht="13.5" customHeight="1" x14ac:dyDescent="0.3">
      <c r="A155" s="39">
        <v>132</v>
      </c>
      <c r="B155" s="33"/>
      <c r="C155" s="33"/>
      <c r="D155" s="33"/>
      <c r="E155" s="34"/>
      <c r="F155" s="33"/>
      <c r="G155" s="32" t="str">
        <f t="shared" si="0"/>
        <v/>
      </c>
      <c r="H155" s="35" t="str">
        <f t="array" ref="H155">IF(
  ISBLANK(C155),
  "",
  IF(
    ISBLANK(D155),
    (
      (
        G155
        + (LEN(C155)-LEN(SUBSTITUTE(UPPER(C155),"R","")))
        + (LEN(C155)-LEN(SUBSTITUTE(UPPER(C155),"Y","")))
        + (LEN(C155)-LEN(SUBSTITUTE(UPPER(C155),"M","")))
        + (LEN(C155)-LEN(SUBSTITUTE(UPPER(C155),"K","")))
        + (LEN(C155)-LEN(SUBSTITUTE(UPPER(C155),"S","")))
        + (LEN(C155)-LEN(SUBSTITUTE(UPPER(C155),"W","")))
        + 2*(LEN(C155)-LEN(SUBSTITUTE(UPPER(C155),"B","")))
        + 2*(LEN(C155)-LEN(SUBSTITUTE(UPPER(C155),"D","")))
        + 2*(LEN(C155)-LEN(SUBSTITUTE(UPPER(C155),"H","")))
        + 2*(LEN(C155)-LEN(SUBSTITUTE(UPPER(C155),"V","")))
        + 3*(LEN(C155)-LEN(SUBSTITUTE(UPPER(C155),"N","")))
      )
      *
      INDEX(PrimerPrices!$C$2:$C$500,
        MATCH(TRIM(E155) &amp; "|" &amp; TRIM(F155),
        PrimerPrices!$D$2:$D$500, 0)
      )
    ),
    INDEX(ProbePrices!$D$2:$D$500,
      MATCH(TRIM(D155) &amp; "|" &amp; TRIM(E155) &amp; "|" &amp; TRIM(F155),
      ProbePrices!$E$2:$E$500, 0)
    )
  )
  + (LEN(C155)-LEN(SUBSTITUTE(C155,"+",""))) * 10
  + (LEN(UPPER(C155))-LEN(SUBSTITUTE(UPPER(C155),"I",""))) * 10
  + (LEN(C155)-LEN(SUBSTITUTE(C155,"*",""))) * 10
)</f>
        <v/>
      </c>
      <c r="I155" s="32" t="str">
        <f t="shared" si="1"/>
        <v/>
      </c>
      <c r="J155" s="32" t="str">
        <f t="shared" si="2"/>
        <v/>
      </c>
      <c r="K155" s="40"/>
      <c r="L155" s="4"/>
      <c r="M155" s="5"/>
      <c r="N155" s="5"/>
      <c r="O155" s="5"/>
      <c r="P155" s="5"/>
      <c r="Q155" s="5"/>
      <c r="R155" s="5"/>
      <c r="S155" s="5"/>
      <c r="T155" s="5"/>
      <c r="U155" s="37" t="str">
        <f t="shared" si="3"/>
        <v/>
      </c>
      <c r="V155" s="37" t="str">
        <f t="shared" si="4"/>
        <v/>
      </c>
      <c r="W155" s="37" t="str">
        <f t="shared" si="5"/>
        <v/>
      </c>
      <c r="X155" s="37" t="str">
        <f t="shared" si="6"/>
        <v/>
      </c>
      <c r="Y155" s="37" t="str">
        <f t="shared" si="7"/>
        <v/>
      </c>
      <c r="Z155" s="37" t="str">
        <f t="shared" si="8"/>
        <v/>
      </c>
      <c r="AA155" s="38"/>
    </row>
    <row r="156" spans="1:27" ht="13.5" customHeight="1" x14ac:dyDescent="0.3">
      <c r="A156" s="39">
        <v>133</v>
      </c>
      <c r="B156" s="33"/>
      <c r="C156" s="33"/>
      <c r="D156" s="33"/>
      <c r="E156" s="34"/>
      <c r="F156" s="33"/>
      <c r="G156" s="32" t="str">
        <f t="shared" si="0"/>
        <v/>
      </c>
      <c r="H156" s="35" t="str">
        <f t="array" ref="H156">IF(
  ISBLANK(C156),
  "",
  IF(
    ISBLANK(D156),
    (
      (
        G156
        + (LEN(C156)-LEN(SUBSTITUTE(UPPER(C156),"R","")))
        + (LEN(C156)-LEN(SUBSTITUTE(UPPER(C156),"Y","")))
        + (LEN(C156)-LEN(SUBSTITUTE(UPPER(C156),"M","")))
        + (LEN(C156)-LEN(SUBSTITUTE(UPPER(C156),"K","")))
        + (LEN(C156)-LEN(SUBSTITUTE(UPPER(C156),"S","")))
        + (LEN(C156)-LEN(SUBSTITUTE(UPPER(C156),"W","")))
        + 2*(LEN(C156)-LEN(SUBSTITUTE(UPPER(C156),"B","")))
        + 2*(LEN(C156)-LEN(SUBSTITUTE(UPPER(C156),"D","")))
        + 2*(LEN(C156)-LEN(SUBSTITUTE(UPPER(C156),"H","")))
        + 2*(LEN(C156)-LEN(SUBSTITUTE(UPPER(C156),"V","")))
        + 3*(LEN(C156)-LEN(SUBSTITUTE(UPPER(C156),"N","")))
      )
      *
      INDEX(PrimerPrices!$C$2:$C$500,
        MATCH(TRIM(E156) &amp; "|" &amp; TRIM(F156),
        PrimerPrices!$D$2:$D$500, 0)
      )
    ),
    INDEX(ProbePrices!$D$2:$D$500,
      MATCH(TRIM(D156) &amp; "|" &amp; TRIM(E156) &amp; "|" &amp; TRIM(F156),
      ProbePrices!$E$2:$E$500, 0)
    )
  )
  + (LEN(C156)-LEN(SUBSTITUTE(C156,"+",""))) * 10
  + (LEN(UPPER(C156))-LEN(SUBSTITUTE(UPPER(C156),"I",""))) * 10
  + (LEN(C156)-LEN(SUBSTITUTE(C156,"*",""))) * 10
)</f>
        <v/>
      </c>
      <c r="I156" s="32" t="str">
        <f t="shared" si="1"/>
        <v/>
      </c>
      <c r="J156" s="32" t="str">
        <f t="shared" si="2"/>
        <v/>
      </c>
      <c r="K156" s="40"/>
      <c r="L156" s="4"/>
      <c r="M156" s="5"/>
      <c r="N156" s="5"/>
      <c r="O156" s="5"/>
      <c r="P156" s="5"/>
      <c r="Q156" s="5"/>
      <c r="R156" s="5"/>
      <c r="S156" s="5"/>
      <c r="T156" s="5"/>
      <c r="U156" s="37" t="str">
        <f t="shared" si="3"/>
        <v/>
      </c>
      <c r="V156" s="37" t="str">
        <f t="shared" si="4"/>
        <v/>
      </c>
      <c r="W156" s="37" t="str">
        <f t="shared" si="5"/>
        <v/>
      </c>
      <c r="X156" s="37" t="str">
        <f t="shared" si="6"/>
        <v/>
      </c>
      <c r="Y156" s="37" t="str">
        <f t="shared" si="7"/>
        <v/>
      </c>
      <c r="Z156" s="37" t="str">
        <f t="shared" si="8"/>
        <v/>
      </c>
      <c r="AA156" s="38"/>
    </row>
    <row r="157" spans="1:27" ht="13.5" customHeight="1" x14ac:dyDescent="0.3">
      <c r="A157" s="39">
        <v>134</v>
      </c>
      <c r="B157" s="33"/>
      <c r="C157" s="33"/>
      <c r="D157" s="33"/>
      <c r="E157" s="34"/>
      <c r="F157" s="33"/>
      <c r="G157" s="32" t="str">
        <f t="shared" si="0"/>
        <v/>
      </c>
      <c r="H157" s="35" t="str">
        <f t="array" ref="H157">IF(
  ISBLANK(C157),
  "",
  IF(
    ISBLANK(D157),
    (
      (
        G157
        + (LEN(C157)-LEN(SUBSTITUTE(UPPER(C157),"R","")))
        + (LEN(C157)-LEN(SUBSTITUTE(UPPER(C157),"Y","")))
        + (LEN(C157)-LEN(SUBSTITUTE(UPPER(C157),"M","")))
        + (LEN(C157)-LEN(SUBSTITUTE(UPPER(C157),"K","")))
        + (LEN(C157)-LEN(SUBSTITUTE(UPPER(C157),"S","")))
        + (LEN(C157)-LEN(SUBSTITUTE(UPPER(C157),"W","")))
        + 2*(LEN(C157)-LEN(SUBSTITUTE(UPPER(C157),"B","")))
        + 2*(LEN(C157)-LEN(SUBSTITUTE(UPPER(C157),"D","")))
        + 2*(LEN(C157)-LEN(SUBSTITUTE(UPPER(C157),"H","")))
        + 2*(LEN(C157)-LEN(SUBSTITUTE(UPPER(C157),"V","")))
        + 3*(LEN(C157)-LEN(SUBSTITUTE(UPPER(C157),"N","")))
      )
      *
      INDEX(PrimerPrices!$C$2:$C$500,
        MATCH(TRIM(E157) &amp; "|" &amp; TRIM(F157),
        PrimerPrices!$D$2:$D$500, 0)
      )
    ),
    INDEX(ProbePrices!$D$2:$D$500,
      MATCH(TRIM(D157) &amp; "|" &amp; TRIM(E157) &amp; "|" &amp; TRIM(F157),
      ProbePrices!$E$2:$E$500, 0)
    )
  )
  + (LEN(C157)-LEN(SUBSTITUTE(C157,"+",""))) * 10
  + (LEN(UPPER(C157))-LEN(SUBSTITUTE(UPPER(C157),"I",""))) * 10
  + (LEN(C157)-LEN(SUBSTITUTE(C157,"*",""))) * 10
)</f>
        <v/>
      </c>
      <c r="I157" s="32" t="str">
        <f t="shared" si="1"/>
        <v/>
      </c>
      <c r="J157" s="32" t="str">
        <f t="shared" si="2"/>
        <v/>
      </c>
      <c r="K157" s="40"/>
      <c r="L157" s="4"/>
      <c r="M157" s="5"/>
      <c r="N157" s="5"/>
      <c r="O157" s="5"/>
      <c r="P157" s="5"/>
      <c r="Q157" s="5"/>
      <c r="R157" s="5"/>
      <c r="S157" s="5"/>
      <c r="T157" s="5"/>
      <c r="U157" s="37" t="str">
        <f t="shared" si="3"/>
        <v/>
      </c>
      <c r="V157" s="37" t="str">
        <f t="shared" si="4"/>
        <v/>
      </c>
      <c r="W157" s="37" t="str">
        <f t="shared" si="5"/>
        <v/>
      </c>
      <c r="X157" s="37" t="str">
        <f t="shared" si="6"/>
        <v/>
      </c>
      <c r="Y157" s="37" t="str">
        <f t="shared" si="7"/>
        <v/>
      </c>
      <c r="Z157" s="37" t="str">
        <f t="shared" si="8"/>
        <v/>
      </c>
      <c r="AA157" s="38"/>
    </row>
    <row r="158" spans="1:27" ht="13.5" customHeight="1" x14ac:dyDescent="0.3">
      <c r="A158" s="39">
        <v>135</v>
      </c>
      <c r="B158" s="33"/>
      <c r="C158" s="33"/>
      <c r="D158" s="33"/>
      <c r="E158" s="34"/>
      <c r="F158" s="33"/>
      <c r="G158" s="32" t="str">
        <f t="shared" si="0"/>
        <v/>
      </c>
      <c r="H158" s="35" t="str">
        <f t="array" ref="H158">IF(
  ISBLANK(C158),
  "",
  IF(
    ISBLANK(D158),
    (
      (
        G158
        + (LEN(C158)-LEN(SUBSTITUTE(UPPER(C158),"R","")))
        + (LEN(C158)-LEN(SUBSTITUTE(UPPER(C158),"Y","")))
        + (LEN(C158)-LEN(SUBSTITUTE(UPPER(C158),"M","")))
        + (LEN(C158)-LEN(SUBSTITUTE(UPPER(C158),"K","")))
        + (LEN(C158)-LEN(SUBSTITUTE(UPPER(C158),"S","")))
        + (LEN(C158)-LEN(SUBSTITUTE(UPPER(C158),"W","")))
        + 2*(LEN(C158)-LEN(SUBSTITUTE(UPPER(C158),"B","")))
        + 2*(LEN(C158)-LEN(SUBSTITUTE(UPPER(C158),"D","")))
        + 2*(LEN(C158)-LEN(SUBSTITUTE(UPPER(C158),"H","")))
        + 2*(LEN(C158)-LEN(SUBSTITUTE(UPPER(C158),"V","")))
        + 3*(LEN(C158)-LEN(SUBSTITUTE(UPPER(C158),"N","")))
      )
      *
      INDEX(PrimerPrices!$C$2:$C$500,
        MATCH(TRIM(E158) &amp; "|" &amp; TRIM(F158),
        PrimerPrices!$D$2:$D$500, 0)
      )
    ),
    INDEX(ProbePrices!$D$2:$D$500,
      MATCH(TRIM(D158) &amp; "|" &amp; TRIM(E158) &amp; "|" &amp; TRIM(F158),
      ProbePrices!$E$2:$E$500, 0)
    )
  )
  + (LEN(C158)-LEN(SUBSTITUTE(C158,"+",""))) * 10
  + (LEN(UPPER(C158))-LEN(SUBSTITUTE(UPPER(C158),"I",""))) * 10
  + (LEN(C158)-LEN(SUBSTITUTE(C158,"*",""))) * 10
)</f>
        <v/>
      </c>
      <c r="I158" s="32" t="str">
        <f t="shared" si="1"/>
        <v/>
      </c>
      <c r="J158" s="32" t="str">
        <f t="shared" si="2"/>
        <v/>
      </c>
      <c r="K158" s="40"/>
      <c r="L158" s="4"/>
      <c r="M158" s="5"/>
      <c r="N158" s="5"/>
      <c r="O158" s="5"/>
      <c r="P158" s="5"/>
      <c r="Q158" s="5"/>
      <c r="R158" s="5"/>
      <c r="S158" s="5"/>
      <c r="T158" s="5"/>
      <c r="U158" s="37" t="str">
        <f t="shared" si="3"/>
        <v/>
      </c>
      <c r="V158" s="37" t="str">
        <f t="shared" si="4"/>
        <v/>
      </c>
      <c r="W158" s="37" t="str">
        <f t="shared" si="5"/>
        <v/>
      </c>
      <c r="X158" s="37" t="str">
        <f t="shared" si="6"/>
        <v/>
      </c>
      <c r="Y158" s="37" t="str">
        <f t="shared" si="7"/>
        <v/>
      </c>
      <c r="Z158" s="37" t="str">
        <f t="shared" si="8"/>
        <v/>
      </c>
      <c r="AA158" s="38"/>
    </row>
    <row r="159" spans="1:27" ht="13.5" customHeight="1" x14ac:dyDescent="0.3">
      <c r="A159" s="39">
        <v>136</v>
      </c>
      <c r="B159" s="33"/>
      <c r="C159" s="33"/>
      <c r="D159" s="33"/>
      <c r="E159" s="34"/>
      <c r="F159" s="33"/>
      <c r="G159" s="32" t="str">
        <f t="shared" si="0"/>
        <v/>
      </c>
      <c r="H159" s="35" t="str">
        <f t="array" ref="H159">IF(
  ISBLANK(C159),
  "",
  IF(
    ISBLANK(D159),
    (
      (
        G159
        + (LEN(C159)-LEN(SUBSTITUTE(UPPER(C159),"R","")))
        + (LEN(C159)-LEN(SUBSTITUTE(UPPER(C159),"Y","")))
        + (LEN(C159)-LEN(SUBSTITUTE(UPPER(C159),"M","")))
        + (LEN(C159)-LEN(SUBSTITUTE(UPPER(C159),"K","")))
        + (LEN(C159)-LEN(SUBSTITUTE(UPPER(C159),"S","")))
        + (LEN(C159)-LEN(SUBSTITUTE(UPPER(C159),"W","")))
        + 2*(LEN(C159)-LEN(SUBSTITUTE(UPPER(C159),"B","")))
        + 2*(LEN(C159)-LEN(SUBSTITUTE(UPPER(C159),"D","")))
        + 2*(LEN(C159)-LEN(SUBSTITUTE(UPPER(C159),"H","")))
        + 2*(LEN(C159)-LEN(SUBSTITUTE(UPPER(C159),"V","")))
        + 3*(LEN(C159)-LEN(SUBSTITUTE(UPPER(C159),"N","")))
      )
      *
      INDEX(PrimerPrices!$C$2:$C$500,
        MATCH(TRIM(E159) &amp; "|" &amp; TRIM(F159),
        PrimerPrices!$D$2:$D$500, 0)
      )
    ),
    INDEX(ProbePrices!$D$2:$D$500,
      MATCH(TRIM(D159) &amp; "|" &amp; TRIM(E159) &amp; "|" &amp; TRIM(F159),
      ProbePrices!$E$2:$E$500, 0)
    )
  )
  + (LEN(C159)-LEN(SUBSTITUTE(C159,"+",""))) * 10
  + (LEN(UPPER(C159))-LEN(SUBSTITUTE(UPPER(C159),"I",""))) * 10
  + (LEN(C159)-LEN(SUBSTITUTE(C159,"*",""))) * 10
)</f>
        <v/>
      </c>
      <c r="I159" s="32" t="str">
        <f t="shared" si="1"/>
        <v/>
      </c>
      <c r="J159" s="32" t="str">
        <f t="shared" si="2"/>
        <v/>
      </c>
      <c r="K159" s="40"/>
      <c r="L159" s="4"/>
      <c r="M159" s="5"/>
      <c r="N159" s="5"/>
      <c r="O159" s="5"/>
      <c r="P159" s="5"/>
      <c r="Q159" s="5"/>
      <c r="R159" s="5"/>
      <c r="S159" s="5"/>
      <c r="T159" s="5"/>
      <c r="U159" s="37" t="str">
        <f t="shared" si="3"/>
        <v/>
      </c>
      <c r="V159" s="37" t="str">
        <f t="shared" si="4"/>
        <v/>
      </c>
      <c r="W159" s="37" t="str">
        <f t="shared" si="5"/>
        <v/>
      </c>
      <c r="X159" s="37" t="str">
        <f t="shared" si="6"/>
        <v/>
      </c>
      <c r="Y159" s="37" t="str">
        <f t="shared" si="7"/>
        <v/>
      </c>
      <c r="Z159" s="37" t="str">
        <f t="shared" si="8"/>
        <v/>
      </c>
      <c r="AA159" s="38"/>
    </row>
    <row r="160" spans="1:27" ht="13.5" customHeight="1" x14ac:dyDescent="0.3">
      <c r="A160" s="39">
        <v>137</v>
      </c>
      <c r="B160" s="33"/>
      <c r="C160" s="33"/>
      <c r="D160" s="33"/>
      <c r="E160" s="34"/>
      <c r="F160" s="33"/>
      <c r="G160" s="32" t="str">
        <f t="shared" si="0"/>
        <v/>
      </c>
      <c r="H160" s="35" t="str">
        <f t="array" ref="H160">IF(
  ISBLANK(C160),
  "",
  IF(
    ISBLANK(D160),
    (
      (
        G160
        + (LEN(C160)-LEN(SUBSTITUTE(UPPER(C160),"R","")))
        + (LEN(C160)-LEN(SUBSTITUTE(UPPER(C160),"Y","")))
        + (LEN(C160)-LEN(SUBSTITUTE(UPPER(C160),"M","")))
        + (LEN(C160)-LEN(SUBSTITUTE(UPPER(C160),"K","")))
        + (LEN(C160)-LEN(SUBSTITUTE(UPPER(C160),"S","")))
        + (LEN(C160)-LEN(SUBSTITUTE(UPPER(C160),"W","")))
        + 2*(LEN(C160)-LEN(SUBSTITUTE(UPPER(C160),"B","")))
        + 2*(LEN(C160)-LEN(SUBSTITUTE(UPPER(C160),"D","")))
        + 2*(LEN(C160)-LEN(SUBSTITUTE(UPPER(C160),"H","")))
        + 2*(LEN(C160)-LEN(SUBSTITUTE(UPPER(C160),"V","")))
        + 3*(LEN(C160)-LEN(SUBSTITUTE(UPPER(C160),"N","")))
      )
      *
      INDEX(PrimerPrices!$C$2:$C$500,
        MATCH(TRIM(E160) &amp; "|" &amp; TRIM(F160),
        PrimerPrices!$D$2:$D$500, 0)
      )
    ),
    INDEX(ProbePrices!$D$2:$D$500,
      MATCH(TRIM(D160) &amp; "|" &amp; TRIM(E160) &amp; "|" &amp; TRIM(F160),
      ProbePrices!$E$2:$E$500, 0)
    )
  )
  + (LEN(C160)-LEN(SUBSTITUTE(C160,"+",""))) * 10
  + (LEN(UPPER(C160))-LEN(SUBSTITUTE(UPPER(C160),"I",""))) * 10
  + (LEN(C160)-LEN(SUBSTITUTE(C160,"*",""))) * 10
)</f>
        <v/>
      </c>
      <c r="I160" s="32" t="str">
        <f t="shared" si="1"/>
        <v/>
      </c>
      <c r="J160" s="32" t="str">
        <f t="shared" si="2"/>
        <v/>
      </c>
      <c r="K160" s="40"/>
      <c r="L160" s="4"/>
      <c r="M160" s="5"/>
      <c r="N160" s="5"/>
      <c r="O160" s="5"/>
      <c r="P160" s="5"/>
      <c r="Q160" s="5"/>
      <c r="R160" s="5"/>
      <c r="S160" s="5"/>
      <c r="T160" s="5"/>
      <c r="U160" s="37" t="str">
        <f t="shared" si="3"/>
        <v/>
      </c>
      <c r="V160" s="37" t="str">
        <f t="shared" si="4"/>
        <v/>
      </c>
      <c r="W160" s="37" t="str">
        <f t="shared" si="5"/>
        <v/>
      </c>
      <c r="X160" s="37" t="str">
        <f t="shared" si="6"/>
        <v/>
      </c>
      <c r="Y160" s="37" t="str">
        <f t="shared" si="7"/>
        <v/>
      </c>
      <c r="Z160" s="37" t="str">
        <f t="shared" si="8"/>
        <v/>
      </c>
      <c r="AA160" s="38"/>
    </row>
    <row r="161" spans="1:27" ht="13.5" customHeight="1" x14ac:dyDescent="0.3">
      <c r="A161" s="39">
        <v>138</v>
      </c>
      <c r="B161" s="33"/>
      <c r="C161" s="33"/>
      <c r="D161" s="33"/>
      <c r="E161" s="34"/>
      <c r="F161" s="33"/>
      <c r="G161" s="32" t="str">
        <f t="shared" si="0"/>
        <v/>
      </c>
      <c r="H161" s="35" t="str">
        <f t="array" ref="H161">IF(
  ISBLANK(C161),
  "",
  IF(
    ISBLANK(D161),
    (
      (
        G161
        + (LEN(C161)-LEN(SUBSTITUTE(UPPER(C161),"R","")))
        + (LEN(C161)-LEN(SUBSTITUTE(UPPER(C161),"Y","")))
        + (LEN(C161)-LEN(SUBSTITUTE(UPPER(C161),"M","")))
        + (LEN(C161)-LEN(SUBSTITUTE(UPPER(C161),"K","")))
        + (LEN(C161)-LEN(SUBSTITUTE(UPPER(C161),"S","")))
        + (LEN(C161)-LEN(SUBSTITUTE(UPPER(C161),"W","")))
        + 2*(LEN(C161)-LEN(SUBSTITUTE(UPPER(C161),"B","")))
        + 2*(LEN(C161)-LEN(SUBSTITUTE(UPPER(C161),"D","")))
        + 2*(LEN(C161)-LEN(SUBSTITUTE(UPPER(C161),"H","")))
        + 2*(LEN(C161)-LEN(SUBSTITUTE(UPPER(C161),"V","")))
        + 3*(LEN(C161)-LEN(SUBSTITUTE(UPPER(C161),"N","")))
      )
      *
      INDEX(PrimerPrices!$C$2:$C$500,
        MATCH(TRIM(E161) &amp; "|" &amp; TRIM(F161),
        PrimerPrices!$D$2:$D$500, 0)
      )
    ),
    INDEX(ProbePrices!$D$2:$D$500,
      MATCH(TRIM(D161) &amp; "|" &amp; TRIM(E161) &amp; "|" &amp; TRIM(F161),
      ProbePrices!$E$2:$E$500, 0)
    )
  )
  + (LEN(C161)-LEN(SUBSTITUTE(C161,"+",""))) * 10
  + (LEN(UPPER(C161))-LEN(SUBSTITUTE(UPPER(C161),"I",""))) * 10
  + (LEN(C161)-LEN(SUBSTITUTE(C161,"*",""))) * 10
)</f>
        <v/>
      </c>
      <c r="I161" s="32" t="str">
        <f t="shared" si="1"/>
        <v/>
      </c>
      <c r="J161" s="32" t="str">
        <f t="shared" si="2"/>
        <v/>
      </c>
      <c r="K161" s="40"/>
      <c r="L161" s="4"/>
      <c r="M161" s="5"/>
      <c r="N161" s="5"/>
      <c r="O161" s="5"/>
      <c r="P161" s="5"/>
      <c r="Q161" s="5"/>
      <c r="R161" s="5"/>
      <c r="S161" s="5"/>
      <c r="T161" s="5"/>
      <c r="U161" s="37" t="str">
        <f t="shared" si="3"/>
        <v/>
      </c>
      <c r="V161" s="37" t="str">
        <f t="shared" si="4"/>
        <v/>
      </c>
      <c r="W161" s="37" t="str">
        <f t="shared" si="5"/>
        <v/>
      </c>
      <c r="X161" s="37" t="str">
        <f t="shared" si="6"/>
        <v/>
      </c>
      <c r="Y161" s="37" t="str">
        <f t="shared" si="7"/>
        <v/>
      </c>
      <c r="Z161" s="37" t="str">
        <f t="shared" si="8"/>
        <v/>
      </c>
      <c r="AA161" s="38"/>
    </row>
    <row r="162" spans="1:27" ht="13.5" customHeight="1" x14ac:dyDescent="0.3">
      <c r="A162" s="39">
        <v>139</v>
      </c>
      <c r="B162" s="33"/>
      <c r="C162" s="33"/>
      <c r="D162" s="33"/>
      <c r="E162" s="34"/>
      <c r="F162" s="33"/>
      <c r="G162" s="32" t="str">
        <f t="shared" si="0"/>
        <v/>
      </c>
      <c r="H162" s="35" t="str">
        <f t="array" ref="H162">IF(
  ISBLANK(C162),
  "",
  IF(
    ISBLANK(D162),
    (
      (
        G162
        + (LEN(C162)-LEN(SUBSTITUTE(UPPER(C162),"R","")))
        + (LEN(C162)-LEN(SUBSTITUTE(UPPER(C162),"Y","")))
        + (LEN(C162)-LEN(SUBSTITUTE(UPPER(C162),"M","")))
        + (LEN(C162)-LEN(SUBSTITUTE(UPPER(C162),"K","")))
        + (LEN(C162)-LEN(SUBSTITUTE(UPPER(C162),"S","")))
        + (LEN(C162)-LEN(SUBSTITUTE(UPPER(C162),"W","")))
        + 2*(LEN(C162)-LEN(SUBSTITUTE(UPPER(C162),"B","")))
        + 2*(LEN(C162)-LEN(SUBSTITUTE(UPPER(C162),"D","")))
        + 2*(LEN(C162)-LEN(SUBSTITUTE(UPPER(C162),"H","")))
        + 2*(LEN(C162)-LEN(SUBSTITUTE(UPPER(C162),"V","")))
        + 3*(LEN(C162)-LEN(SUBSTITUTE(UPPER(C162),"N","")))
      )
      *
      INDEX(PrimerPrices!$C$2:$C$500,
        MATCH(TRIM(E162) &amp; "|" &amp; TRIM(F162),
        PrimerPrices!$D$2:$D$500, 0)
      )
    ),
    INDEX(ProbePrices!$D$2:$D$500,
      MATCH(TRIM(D162) &amp; "|" &amp; TRIM(E162) &amp; "|" &amp; TRIM(F162),
      ProbePrices!$E$2:$E$500, 0)
    )
  )
  + (LEN(C162)-LEN(SUBSTITUTE(C162,"+",""))) * 10
  + (LEN(UPPER(C162))-LEN(SUBSTITUTE(UPPER(C162),"I",""))) * 10
  + (LEN(C162)-LEN(SUBSTITUTE(C162,"*",""))) * 10
)</f>
        <v/>
      </c>
      <c r="I162" s="32" t="str">
        <f t="shared" si="1"/>
        <v/>
      </c>
      <c r="J162" s="32" t="str">
        <f t="shared" si="2"/>
        <v/>
      </c>
      <c r="K162" s="40"/>
      <c r="L162" s="4"/>
      <c r="M162" s="5"/>
      <c r="N162" s="5"/>
      <c r="O162" s="5"/>
      <c r="P162" s="5"/>
      <c r="Q162" s="5"/>
      <c r="R162" s="5"/>
      <c r="S162" s="5"/>
      <c r="T162" s="5"/>
      <c r="U162" s="37" t="str">
        <f t="shared" si="3"/>
        <v/>
      </c>
      <c r="V162" s="37" t="str">
        <f t="shared" si="4"/>
        <v/>
      </c>
      <c r="W162" s="37" t="str">
        <f t="shared" si="5"/>
        <v/>
      </c>
      <c r="X162" s="37" t="str">
        <f t="shared" si="6"/>
        <v/>
      </c>
      <c r="Y162" s="37" t="str">
        <f t="shared" si="7"/>
        <v/>
      </c>
      <c r="Z162" s="37" t="str">
        <f t="shared" si="8"/>
        <v/>
      </c>
      <c r="AA162" s="38"/>
    </row>
    <row r="163" spans="1:27" ht="13.5" customHeight="1" x14ac:dyDescent="0.3">
      <c r="A163" s="39">
        <v>140</v>
      </c>
      <c r="B163" s="33"/>
      <c r="C163" s="33"/>
      <c r="D163" s="33"/>
      <c r="E163" s="34"/>
      <c r="F163" s="33"/>
      <c r="G163" s="32" t="str">
        <f t="shared" si="0"/>
        <v/>
      </c>
      <c r="H163" s="35" t="str">
        <f t="array" ref="H163">IF(
  ISBLANK(C163),
  "",
  IF(
    ISBLANK(D163),
    (
      (
        G163
        + (LEN(C163)-LEN(SUBSTITUTE(UPPER(C163),"R","")))
        + (LEN(C163)-LEN(SUBSTITUTE(UPPER(C163),"Y","")))
        + (LEN(C163)-LEN(SUBSTITUTE(UPPER(C163),"M","")))
        + (LEN(C163)-LEN(SUBSTITUTE(UPPER(C163),"K","")))
        + (LEN(C163)-LEN(SUBSTITUTE(UPPER(C163),"S","")))
        + (LEN(C163)-LEN(SUBSTITUTE(UPPER(C163),"W","")))
        + 2*(LEN(C163)-LEN(SUBSTITUTE(UPPER(C163),"B","")))
        + 2*(LEN(C163)-LEN(SUBSTITUTE(UPPER(C163),"D","")))
        + 2*(LEN(C163)-LEN(SUBSTITUTE(UPPER(C163),"H","")))
        + 2*(LEN(C163)-LEN(SUBSTITUTE(UPPER(C163),"V","")))
        + 3*(LEN(C163)-LEN(SUBSTITUTE(UPPER(C163),"N","")))
      )
      *
      INDEX(PrimerPrices!$C$2:$C$500,
        MATCH(TRIM(E163) &amp; "|" &amp; TRIM(F163),
        PrimerPrices!$D$2:$D$500, 0)
      )
    ),
    INDEX(ProbePrices!$D$2:$D$500,
      MATCH(TRIM(D163) &amp; "|" &amp; TRIM(E163) &amp; "|" &amp; TRIM(F163),
      ProbePrices!$E$2:$E$500, 0)
    )
  )
  + (LEN(C163)-LEN(SUBSTITUTE(C163,"+",""))) * 10
  + (LEN(UPPER(C163))-LEN(SUBSTITUTE(UPPER(C163),"I",""))) * 10
  + (LEN(C163)-LEN(SUBSTITUTE(C163,"*",""))) * 10
)</f>
        <v/>
      </c>
      <c r="I163" s="32" t="str">
        <f t="shared" si="1"/>
        <v/>
      </c>
      <c r="J163" s="32" t="str">
        <f t="shared" si="2"/>
        <v/>
      </c>
      <c r="K163" s="40"/>
      <c r="L163" s="4"/>
      <c r="M163" s="5"/>
      <c r="N163" s="5"/>
      <c r="O163" s="5"/>
      <c r="P163" s="5"/>
      <c r="Q163" s="5"/>
      <c r="R163" s="5"/>
      <c r="S163" s="5"/>
      <c r="T163" s="5"/>
      <c r="U163" s="37" t="str">
        <f t="shared" si="3"/>
        <v/>
      </c>
      <c r="V163" s="37" t="str">
        <f t="shared" si="4"/>
        <v/>
      </c>
      <c r="W163" s="37" t="str">
        <f t="shared" si="5"/>
        <v/>
      </c>
      <c r="X163" s="37" t="str">
        <f t="shared" si="6"/>
        <v/>
      </c>
      <c r="Y163" s="37" t="str">
        <f t="shared" si="7"/>
        <v/>
      </c>
      <c r="Z163" s="37" t="str">
        <f t="shared" si="8"/>
        <v/>
      </c>
      <c r="AA163" s="38"/>
    </row>
    <row r="164" spans="1:27" ht="13.5" customHeight="1" x14ac:dyDescent="0.3">
      <c r="A164" s="39">
        <v>141</v>
      </c>
      <c r="B164" s="33"/>
      <c r="C164" s="33"/>
      <c r="D164" s="33"/>
      <c r="E164" s="34"/>
      <c r="F164" s="33"/>
      <c r="G164" s="32" t="str">
        <f t="shared" si="0"/>
        <v/>
      </c>
      <c r="H164" s="35" t="str">
        <f t="array" ref="H164">IF(
  ISBLANK(C164),
  "",
  IF(
    ISBLANK(D164),
    (
      (
        G164
        + (LEN(C164)-LEN(SUBSTITUTE(UPPER(C164),"R","")))
        + (LEN(C164)-LEN(SUBSTITUTE(UPPER(C164),"Y","")))
        + (LEN(C164)-LEN(SUBSTITUTE(UPPER(C164),"M","")))
        + (LEN(C164)-LEN(SUBSTITUTE(UPPER(C164),"K","")))
        + (LEN(C164)-LEN(SUBSTITUTE(UPPER(C164),"S","")))
        + (LEN(C164)-LEN(SUBSTITUTE(UPPER(C164),"W","")))
        + 2*(LEN(C164)-LEN(SUBSTITUTE(UPPER(C164),"B","")))
        + 2*(LEN(C164)-LEN(SUBSTITUTE(UPPER(C164),"D","")))
        + 2*(LEN(C164)-LEN(SUBSTITUTE(UPPER(C164),"H","")))
        + 2*(LEN(C164)-LEN(SUBSTITUTE(UPPER(C164),"V","")))
        + 3*(LEN(C164)-LEN(SUBSTITUTE(UPPER(C164),"N","")))
      )
      *
      INDEX(PrimerPrices!$C$2:$C$500,
        MATCH(TRIM(E164) &amp; "|" &amp; TRIM(F164),
        PrimerPrices!$D$2:$D$500, 0)
      )
    ),
    INDEX(ProbePrices!$D$2:$D$500,
      MATCH(TRIM(D164) &amp; "|" &amp; TRIM(E164) &amp; "|" &amp; TRIM(F164),
      ProbePrices!$E$2:$E$500, 0)
    )
  )
  + (LEN(C164)-LEN(SUBSTITUTE(C164,"+",""))) * 10
  + (LEN(UPPER(C164))-LEN(SUBSTITUTE(UPPER(C164),"I",""))) * 10
  + (LEN(C164)-LEN(SUBSTITUTE(C164,"*",""))) * 10
)</f>
        <v/>
      </c>
      <c r="I164" s="32" t="str">
        <f t="shared" si="1"/>
        <v/>
      </c>
      <c r="J164" s="32" t="str">
        <f t="shared" si="2"/>
        <v/>
      </c>
      <c r="K164" s="40"/>
      <c r="L164" s="4"/>
      <c r="M164" s="5"/>
      <c r="N164" s="5"/>
      <c r="O164" s="5"/>
      <c r="P164" s="5"/>
      <c r="Q164" s="5"/>
      <c r="R164" s="5"/>
      <c r="S164" s="5"/>
      <c r="T164" s="5"/>
      <c r="U164" s="37" t="str">
        <f t="shared" si="3"/>
        <v/>
      </c>
      <c r="V164" s="37" t="str">
        <f t="shared" si="4"/>
        <v/>
      </c>
      <c r="W164" s="37" t="str">
        <f t="shared" si="5"/>
        <v/>
      </c>
      <c r="X164" s="37" t="str">
        <f t="shared" si="6"/>
        <v/>
      </c>
      <c r="Y164" s="37" t="str">
        <f t="shared" si="7"/>
        <v/>
      </c>
      <c r="Z164" s="37" t="str">
        <f t="shared" si="8"/>
        <v/>
      </c>
      <c r="AA164" s="38"/>
    </row>
    <row r="165" spans="1:27" ht="13.5" customHeight="1" x14ac:dyDescent="0.3">
      <c r="A165" s="39">
        <v>142</v>
      </c>
      <c r="B165" s="33"/>
      <c r="C165" s="33"/>
      <c r="D165" s="33"/>
      <c r="E165" s="34"/>
      <c r="F165" s="33"/>
      <c r="G165" s="32" t="str">
        <f t="shared" si="0"/>
        <v/>
      </c>
      <c r="H165" s="35" t="str">
        <f t="array" ref="H165">IF(
  ISBLANK(C165),
  "",
  IF(
    ISBLANK(D165),
    (
      (
        G165
        + (LEN(C165)-LEN(SUBSTITUTE(UPPER(C165),"R","")))
        + (LEN(C165)-LEN(SUBSTITUTE(UPPER(C165),"Y","")))
        + (LEN(C165)-LEN(SUBSTITUTE(UPPER(C165),"M","")))
        + (LEN(C165)-LEN(SUBSTITUTE(UPPER(C165),"K","")))
        + (LEN(C165)-LEN(SUBSTITUTE(UPPER(C165),"S","")))
        + (LEN(C165)-LEN(SUBSTITUTE(UPPER(C165),"W","")))
        + 2*(LEN(C165)-LEN(SUBSTITUTE(UPPER(C165),"B","")))
        + 2*(LEN(C165)-LEN(SUBSTITUTE(UPPER(C165),"D","")))
        + 2*(LEN(C165)-LEN(SUBSTITUTE(UPPER(C165),"H","")))
        + 2*(LEN(C165)-LEN(SUBSTITUTE(UPPER(C165),"V","")))
        + 3*(LEN(C165)-LEN(SUBSTITUTE(UPPER(C165),"N","")))
      )
      *
      INDEX(PrimerPrices!$C$2:$C$500,
        MATCH(TRIM(E165) &amp; "|" &amp; TRIM(F165),
        PrimerPrices!$D$2:$D$500, 0)
      )
    ),
    INDEX(ProbePrices!$D$2:$D$500,
      MATCH(TRIM(D165) &amp; "|" &amp; TRIM(E165) &amp; "|" &amp; TRIM(F165),
      ProbePrices!$E$2:$E$500, 0)
    )
  )
  + (LEN(C165)-LEN(SUBSTITUTE(C165,"+",""))) * 10
  + (LEN(UPPER(C165))-LEN(SUBSTITUTE(UPPER(C165),"I",""))) * 10
  + (LEN(C165)-LEN(SUBSTITUTE(C165,"*",""))) * 10
)</f>
        <v/>
      </c>
      <c r="I165" s="32" t="str">
        <f t="shared" si="1"/>
        <v/>
      </c>
      <c r="J165" s="32" t="str">
        <f t="shared" si="2"/>
        <v/>
      </c>
      <c r="K165" s="40"/>
      <c r="L165" s="4"/>
      <c r="M165" s="5"/>
      <c r="N165" s="5"/>
      <c r="O165" s="5"/>
      <c r="P165" s="5"/>
      <c r="Q165" s="5"/>
      <c r="R165" s="5"/>
      <c r="S165" s="5"/>
      <c r="T165" s="5"/>
      <c r="U165" s="37" t="str">
        <f t="shared" si="3"/>
        <v/>
      </c>
      <c r="V165" s="37" t="str">
        <f t="shared" si="4"/>
        <v/>
      </c>
      <c r="W165" s="37" t="str">
        <f t="shared" si="5"/>
        <v/>
      </c>
      <c r="X165" s="37" t="str">
        <f t="shared" si="6"/>
        <v/>
      </c>
      <c r="Y165" s="37" t="str">
        <f t="shared" si="7"/>
        <v/>
      </c>
      <c r="Z165" s="37" t="str">
        <f t="shared" si="8"/>
        <v/>
      </c>
      <c r="AA165" s="38"/>
    </row>
    <row r="166" spans="1:27" ht="13.5" customHeight="1" x14ac:dyDescent="0.3">
      <c r="A166" s="39">
        <v>143</v>
      </c>
      <c r="B166" s="33"/>
      <c r="C166" s="33"/>
      <c r="D166" s="33"/>
      <c r="E166" s="34"/>
      <c r="F166" s="33"/>
      <c r="G166" s="32" t="str">
        <f t="shared" si="0"/>
        <v/>
      </c>
      <c r="H166" s="35" t="str">
        <f t="array" ref="H166">IF(
  ISBLANK(C166),
  "",
  IF(
    ISBLANK(D166),
    (
      (
        G166
        + (LEN(C166)-LEN(SUBSTITUTE(UPPER(C166),"R","")))
        + (LEN(C166)-LEN(SUBSTITUTE(UPPER(C166),"Y","")))
        + (LEN(C166)-LEN(SUBSTITUTE(UPPER(C166),"M","")))
        + (LEN(C166)-LEN(SUBSTITUTE(UPPER(C166),"K","")))
        + (LEN(C166)-LEN(SUBSTITUTE(UPPER(C166),"S","")))
        + (LEN(C166)-LEN(SUBSTITUTE(UPPER(C166),"W","")))
        + 2*(LEN(C166)-LEN(SUBSTITUTE(UPPER(C166),"B","")))
        + 2*(LEN(C166)-LEN(SUBSTITUTE(UPPER(C166),"D","")))
        + 2*(LEN(C166)-LEN(SUBSTITUTE(UPPER(C166),"H","")))
        + 2*(LEN(C166)-LEN(SUBSTITUTE(UPPER(C166),"V","")))
        + 3*(LEN(C166)-LEN(SUBSTITUTE(UPPER(C166),"N","")))
      )
      *
      INDEX(PrimerPrices!$C$2:$C$500,
        MATCH(TRIM(E166) &amp; "|" &amp; TRIM(F166),
        PrimerPrices!$D$2:$D$500, 0)
      )
    ),
    INDEX(ProbePrices!$D$2:$D$500,
      MATCH(TRIM(D166) &amp; "|" &amp; TRIM(E166) &amp; "|" &amp; TRIM(F166),
      ProbePrices!$E$2:$E$500, 0)
    )
  )
  + (LEN(C166)-LEN(SUBSTITUTE(C166,"+",""))) * 10
  + (LEN(UPPER(C166))-LEN(SUBSTITUTE(UPPER(C166),"I",""))) * 10
  + (LEN(C166)-LEN(SUBSTITUTE(C166,"*",""))) * 10
)</f>
        <v/>
      </c>
      <c r="I166" s="32" t="str">
        <f t="shared" si="1"/>
        <v/>
      </c>
      <c r="J166" s="32" t="str">
        <f t="shared" si="2"/>
        <v/>
      </c>
      <c r="K166" s="40"/>
      <c r="L166" s="4"/>
      <c r="M166" s="5"/>
      <c r="N166" s="5"/>
      <c r="O166" s="5"/>
      <c r="P166" s="5"/>
      <c r="Q166" s="5"/>
      <c r="R166" s="5"/>
      <c r="S166" s="5"/>
      <c r="T166" s="5"/>
      <c r="U166" s="37" t="str">
        <f t="shared" si="3"/>
        <v/>
      </c>
      <c r="V166" s="37" t="str">
        <f t="shared" si="4"/>
        <v/>
      </c>
      <c r="W166" s="37" t="str">
        <f t="shared" si="5"/>
        <v/>
      </c>
      <c r="X166" s="37" t="str">
        <f t="shared" si="6"/>
        <v/>
      </c>
      <c r="Y166" s="37" t="str">
        <f t="shared" si="7"/>
        <v/>
      </c>
      <c r="Z166" s="37" t="str">
        <f t="shared" si="8"/>
        <v/>
      </c>
      <c r="AA166" s="38"/>
    </row>
    <row r="167" spans="1:27" ht="13.5" customHeight="1" x14ac:dyDescent="0.3">
      <c r="A167" s="39">
        <v>144</v>
      </c>
      <c r="B167" s="33"/>
      <c r="C167" s="33"/>
      <c r="D167" s="33"/>
      <c r="E167" s="34"/>
      <c r="F167" s="33"/>
      <c r="G167" s="32" t="str">
        <f t="shared" si="0"/>
        <v/>
      </c>
      <c r="H167" s="35" t="str">
        <f t="array" ref="H167">IF(
  ISBLANK(C167),
  "",
  IF(
    ISBLANK(D167),
    (
      (
        G167
        + (LEN(C167)-LEN(SUBSTITUTE(UPPER(C167),"R","")))
        + (LEN(C167)-LEN(SUBSTITUTE(UPPER(C167),"Y","")))
        + (LEN(C167)-LEN(SUBSTITUTE(UPPER(C167),"M","")))
        + (LEN(C167)-LEN(SUBSTITUTE(UPPER(C167),"K","")))
        + (LEN(C167)-LEN(SUBSTITUTE(UPPER(C167),"S","")))
        + (LEN(C167)-LEN(SUBSTITUTE(UPPER(C167),"W","")))
        + 2*(LEN(C167)-LEN(SUBSTITUTE(UPPER(C167),"B","")))
        + 2*(LEN(C167)-LEN(SUBSTITUTE(UPPER(C167),"D","")))
        + 2*(LEN(C167)-LEN(SUBSTITUTE(UPPER(C167),"H","")))
        + 2*(LEN(C167)-LEN(SUBSTITUTE(UPPER(C167),"V","")))
        + 3*(LEN(C167)-LEN(SUBSTITUTE(UPPER(C167),"N","")))
      )
      *
      INDEX(PrimerPrices!$C$2:$C$500,
        MATCH(TRIM(E167) &amp; "|" &amp; TRIM(F167),
        PrimerPrices!$D$2:$D$500, 0)
      )
    ),
    INDEX(ProbePrices!$D$2:$D$500,
      MATCH(TRIM(D167) &amp; "|" &amp; TRIM(E167) &amp; "|" &amp; TRIM(F167),
      ProbePrices!$E$2:$E$500, 0)
    )
  )
  + (LEN(C167)-LEN(SUBSTITUTE(C167,"+",""))) * 10
  + (LEN(UPPER(C167))-LEN(SUBSTITUTE(UPPER(C167),"I",""))) * 10
  + (LEN(C167)-LEN(SUBSTITUTE(C167,"*",""))) * 10
)</f>
        <v/>
      </c>
      <c r="I167" s="32" t="str">
        <f t="shared" si="1"/>
        <v/>
      </c>
      <c r="J167" s="32" t="str">
        <f t="shared" si="2"/>
        <v/>
      </c>
      <c r="K167" s="40"/>
      <c r="L167" s="4"/>
      <c r="M167" s="5"/>
      <c r="N167" s="5"/>
      <c r="O167" s="5"/>
      <c r="P167" s="5"/>
      <c r="Q167" s="5"/>
      <c r="R167" s="5"/>
      <c r="S167" s="5"/>
      <c r="T167" s="5"/>
      <c r="U167" s="37" t="str">
        <f t="shared" si="3"/>
        <v/>
      </c>
      <c r="V167" s="37" t="str">
        <f t="shared" si="4"/>
        <v/>
      </c>
      <c r="W167" s="37" t="str">
        <f t="shared" si="5"/>
        <v/>
      </c>
      <c r="X167" s="37" t="str">
        <f t="shared" si="6"/>
        <v/>
      </c>
      <c r="Y167" s="37" t="str">
        <f t="shared" si="7"/>
        <v/>
      </c>
      <c r="Z167" s="37" t="str">
        <f t="shared" si="8"/>
        <v/>
      </c>
      <c r="AA167" s="38"/>
    </row>
    <row r="168" spans="1:27" ht="13.5" customHeight="1" x14ac:dyDescent="0.3">
      <c r="A168" s="39">
        <v>145</v>
      </c>
      <c r="B168" s="33"/>
      <c r="C168" s="33"/>
      <c r="D168" s="33"/>
      <c r="E168" s="34"/>
      <c r="F168" s="33"/>
      <c r="G168" s="32" t="str">
        <f t="shared" si="0"/>
        <v/>
      </c>
      <c r="H168" s="35" t="str">
        <f t="array" ref="H168">IF(
  ISBLANK(C168),
  "",
  IF(
    ISBLANK(D168),
    (
      (
        G168
        + (LEN(C168)-LEN(SUBSTITUTE(UPPER(C168),"R","")))
        + (LEN(C168)-LEN(SUBSTITUTE(UPPER(C168),"Y","")))
        + (LEN(C168)-LEN(SUBSTITUTE(UPPER(C168),"M","")))
        + (LEN(C168)-LEN(SUBSTITUTE(UPPER(C168),"K","")))
        + (LEN(C168)-LEN(SUBSTITUTE(UPPER(C168),"S","")))
        + (LEN(C168)-LEN(SUBSTITUTE(UPPER(C168),"W","")))
        + 2*(LEN(C168)-LEN(SUBSTITUTE(UPPER(C168),"B","")))
        + 2*(LEN(C168)-LEN(SUBSTITUTE(UPPER(C168),"D","")))
        + 2*(LEN(C168)-LEN(SUBSTITUTE(UPPER(C168),"H","")))
        + 2*(LEN(C168)-LEN(SUBSTITUTE(UPPER(C168),"V","")))
        + 3*(LEN(C168)-LEN(SUBSTITUTE(UPPER(C168),"N","")))
      )
      *
      INDEX(PrimerPrices!$C$2:$C$500,
        MATCH(TRIM(E168) &amp; "|" &amp; TRIM(F168),
        PrimerPrices!$D$2:$D$500, 0)
      )
    ),
    INDEX(ProbePrices!$D$2:$D$500,
      MATCH(TRIM(D168) &amp; "|" &amp; TRIM(E168) &amp; "|" &amp; TRIM(F168),
      ProbePrices!$E$2:$E$500, 0)
    )
  )
  + (LEN(C168)-LEN(SUBSTITUTE(C168,"+",""))) * 10
  + (LEN(UPPER(C168))-LEN(SUBSTITUTE(UPPER(C168),"I",""))) * 10
  + (LEN(C168)-LEN(SUBSTITUTE(C168,"*",""))) * 10
)</f>
        <v/>
      </c>
      <c r="I168" s="32" t="str">
        <f t="shared" si="1"/>
        <v/>
      </c>
      <c r="J168" s="32" t="str">
        <f t="shared" si="2"/>
        <v/>
      </c>
      <c r="K168" s="40"/>
      <c r="L168" s="4"/>
      <c r="M168" s="5"/>
      <c r="N168" s="5"/>
      <c r="O168" s="5"/>
      <c r="P168" s="5"/>
      <c r="Q168" s="5"/>
      <c r="R168" s="5"/>
      <c r="S168" s="5"/>
      <c r="T168" s="5"/>
      <c r="U168" s="37" t="str">
        <f t="shared" si="3"/>
        <v/>
      </c>
      <c r="V168" s="37" t="str">
        <f t="shared" si="4"/>
        <v/>
      </c>
      <c r="W168" s="37" t="str">
        <f t="shared" si="5"/>
        <v/>
      </c>
      <c r="X168" s="37" t="str">
        <f t="shared" si="6"/>
        <v/>
      </c>
      <c r="Y168" s="37" t="str">
        <f t="shared" si="7"/>
        <v/>
      </c>
      <c r="Z168" s="37" t="str">
        <f t="shared" si="8"/>
        <v/>
      </c>
      <c r="AA168" s="38"/>
    </row>
    <row r="169" spans="1:27" ht="13.5" customHeight="1" x14ac:dyDescent="0.3">
      <c r="A169" s="39">
        <v>146</v>
      </c>
      <c r="B169" s="33"/>
      <c r="C169" s="33"/>
      <c r="D169" s="33"/>
      <c r="E169" s="34"/>
      <c r="F169" s="33"/>
      <c r="G169" s="32" t="str">
        <f t="shared" si="0"/>
        <v/>
      </c>
      <c r="H169" s="35" t="str">
        <f t="array" ref="H169">IF(
  ISBLANK(C169),
  "",
  IF(
    ISBLANK(D169),
    (
      (
        G169
        + (LEN(C169)-LEN(SUBSTITUTE(UPPER(C169),"R","")))
        + (LEN(C169)-LEN(SUBSTITUTE(UPPER(C169),"Y","")))
        + (LEN(C169)-LEN(SUBSTITUTE(UPPER(C169),"M","")))
        + (LEN(C169)-LEN(SUBSTITUTE(UPPER(C169),"K","")))
        + (LEN(C169)-LEN(SUBSTITUTE(UPPER(C169),"S","")))
        + (LEN(C169)-LEN(SUBSTITUTE(UPPER(C169),"W","")))
        + 2*(LEN(C169)-LEN(SUBSTITUTE(UPPER(C169),"B","")))
        + 2*(LEN(C169)-LEN(SUBSTITUTE(UPPER(C169),"D","")))
        + 2*(LEN(C169)-LEN(SUBSTITUTE(UPPER(C169),"H","")))
        + 2*(LEN(C169)-LEN(SUBSTITUTE(UPPER(C169),"V","")))
        + 3*(LEN(C169)-LEN(SUBSTITUTE(UPPER(C169),"N","")))
      )
      *
      INDEX(PrimerPrices!$C$2:$C$500,
        MATCH(TRIM(E169) &amp; "|" &amp; TRIM(F169),
        PrimerPrices!$D$2:$D$500, 0)
      )
    ),
    INDEX(ProbePrices!$D$2:$D$500,
      MATCH(TRIM(D169) &amp; "|" &amp; TRIM(E169) &amp; "|" &amp; TRIM(F169),
      ProbePrices!$E$2:$E$500, 0)
    )
  )
  + (LEN(C169)-LEN(SUBSTITUTE(C169,"+",""))) * 10
  + (LEN(UPPER(C169))-LEN(SUBSTITUTE(UPPER(C169),"I",""))) * 10
  + (LEN(C169)-LEN(SUBSTITUTE(C169,"*",""))) * 10
)</f>
        <v/>
      </c>
      <c r="I169" s="32" t="str">
        <f t="shared" si="1"/>
        <v/>
      </c>
      <c r="J169" s="32" t="str">
        <f t="shared" si="2"/>
        <v/>
      </c>
      <c r="K169" s="40"/>
      <c r="L169" s="4"/>
      <c r="M169" s="5"/>
      <c r="N169" s="5"/>
      <c r="O169" s="5"/>
      <c r="P169" s="5"/>
      <c r="Q169" s="5"/>
      <c r="R169" s="5"/>
      <c r="S169" s="5"/>
      <c r="T169" s="5"/>
      <c r="U169" s="37" t="str">
        <f t="shared" si="3"/>
        <v/>
      </c>
      <c r="V169" s="37" t="str">
        <f t="shared" si="4"/>
        <v/>
      </c>
      <c r="W169" s="37" t="str">
        <f t="shared" si="5"/>
        <v/>
      </c>
      <c r="X169" s="37" t="str">
        <f t="shared" si="6"/>
        <v/>
      </c>
      <c r="Y169" s="37" t="str">
        <f t="shared" si="7"/>
        <v/>
      </c>
      <c r="Z169" s="37" t="str">
        <f t="shared" si="8"/>
        <v/>
      </c>
      <c r="AA169" s="38"/>
    </row>
    <row r="170" spans="1:27" ht="13.5" customHeight="1" x14ac:dyDescent="0.3">
      <c r="A170" s="39">
        <v>147</v>
      </c>
      <c r="B170" s="33"/>
      <c r="C170" s="33"/>
      <c r="D170" s="33"/>
      <c r="E170" s="34"/>
      <c r="F170" s="33"/>
      <c r="G170" s="32" t="str">
        <f t="shared" si="0"/>
        <v/>
      </c>
      <c r="H170" s="35" t="str">
        <f t="array" ref="H170">IF(
  ISBLANK(C170),
  "",
  IF(
    ISBLANK(D170),
    (
      (
        G170
        + (LEN(C170)-LEN(SUBSTITUTE(UPPER(C170),"R","")))
        + (LEN(C170)-LEN(SUBSTITUTE(UPPER(C170),"Y","")))
        + (LEN(C170)-LEN(SUBSTITUTE(UPPER(C170),"M","")))
        + (LEN(C170)-LEN(SUBSTITUTE(UPPER(C170),"K","")))
        + (LEN(C170)-LEN(SUBSTITUTE(UPPER(C170),"S","")))
        + (LEN(C170)-LEN(SUBSTITUTE(UPPER(C170),"W","")))
        + 2*(LEN(C170)-LEN(SUBSTITUTE(UPPER(C170),"B","")))
        + 2*(LEN(C170)-LEN(SUBSTITUTE(UPPER(C170),"D","")))
        + 2*(LEN(C170)-LEN(SUBSTITUTE(UPPER(C170),"H","")))
        + 2*(LEN(C170)-LEN(SUBSTITUTE(UPPER(C170),"V","")))
        + 3*(LEN(C170)-LEN(SUBSTITUTE(UPPER(C170),"N","")))
      )
      *
      INDEX(PrimerPrices!$C$2:$C$500,
        MATCH(TRIM(E170) &amp; "|" &amp; TRIM(F170),
        PrimerPrices!$D$2:$D$500, 0)
      )
    ),
    INDEX(ProbePrices!$D$2:$D$500,
      MATCH(TRIM(D170) &amp; "|" &amp; TRIM(E170) &amp; "|" &amp; TRIM(F170),
      ProbePrices!$E$2:$E$500, 0)
    )
  )
  + (LEN(C170)-LEN(SUBSTITUTE(C170,"+",""))) * 10
  + (LEN(UPPER(C170))-LEN(SUBSTITUTE(UPPER(C170),"I",""))) * 10
  + (LEN(C170)-LEN(SUBSTITUTE(C170,"*",""))) * 10
)</f>
        <v/>
      </c>
      <c r="I170" s="32" t="str">
        <f t="shared" si="1"/>
        <v/>
      </c>
      <c r="J170" s="32" t="str">
        <f t="shared" si="2"/>
        <v/>
      </c>
      <c r="K170" s="40"/>
      <c r="L170" s="4"/>
      <c r="M170" s="5"/>
      <c r="N170" s="5"/>
      <c r="O170" s="5"/>
      <c r="P170" s="5"/>
      <c r="Q170" s="5"/>
      <c r="R170" s="5"/>
      <c r="S170" s="5"/>
      <c r="T170" s="5"/>
      <c r="U170" s="37" t="str">
        <f t="shared" si="3"/>
        <v/>
      </c>
      <c r="V170" s="37" t="str">
        <f t="shared" si="4"/>
        <v/>
      </c>
      <c r="W170" s="37" t="str">
        <f t="shared" si="5"/>
        <v/>
      </c>
      <c r="X170" s="37" t="str">
        <f t="shared" si="6"/>
        <v/>
      </c>
      <c r="Y170" s="37" t="str">
        <f t="shared" si="7"/>
        <v/>
      </c>
      <c r="Z170" s="37" t="str">
        <f t="shared" si="8"/>
        <v/>
      </c>
      <c r="AA170" s="38"/>
    </row>
    <row r="171" spans="1:27" ht="13.5" customHeight="1" x14ac:dyDescent="0.3">
      <c r="A171" s="39">
        <v>148</v>
      </c>
      <c r="B171" s="33"/>
      <c r="C171" s="33"/>
      <c r="D171" s="33"/>
      <c r="E171" s="34"/>
      <c r="F171" s="33"/>
      <c r="G171" s="32" t="str">
        <f t="shared" si="0"/>
        <v/>
      </c>
      <c r="H171" s="35" t="str">
        <f t="array" ref="H171">IF(
  ISBLANK(C171),
  "",
  IF(
    ISBLANK(D171),
    (
      (
        G171
        + (LEN(C171)-LEN(SUBSTITUTE(UPPER(C171),"R","")))
        + (LEN(C171)-LEN(SUBSTITUTE(UPPER(C171),"Y","")))
        + (LEN(C171)-LEN(SUBSTITUTE(UPPER(C171),"M","")))
        + (LEN(C171)-LEN(SUBSTITUTE(UPPER(C171),"K","")))
        + (LEN(C171)-LEN(SUBSTITUTE(UPPER(C171),"S","")))
        + (LEN(C171)-LEN(SUBSTITUTE(UPPER(C171),"W","")))
        + 2*(LEN(C171)-LEN(SUBSTITUTE(UPPER(C171),"B","")))
        + 2*(LEN(C171)-LEN(SUBSTITUTE(UPPER(C171),"D","")))
        + 2*(LEN(C171)-LEN(SUBSTITUTE(UPPER(C171),"H","")))
        + 2*(LEN(C171)-LEN(SUBSTITUTE(UPPER(C171),"V","")))
        + 3*(LEN(C171)-LEN(SUBSTITUTE(UPPER(C171),"N","")))
      )
      *
      INDEX(PrimerPrices!$C$2:$C$500,
        MATCH(TRIM(E171) &amp; "|" &amp; TRIM(F171),
        PrimerPrices!$D$2:$D$500, 0)
      )
    ),
    INDEX(ProbePrices!$D$2:$D$500,
      MATCH(TRIM(D171) &amp; "|" &amp; TRIM(E171) &amp; "|" &amp; TRIM(F171),
      ProbePrices!$E$2:$E$500, 0)
    )
  )
  + (LEN(C171)-LEN(SUBSTITUTE(C171,"+",""))) * 10
  + (LEN(UPPER(C171))-LEN(SUBSTITUTE(UPPER(C171),"I",""))) * 10
  + (LEN(C171)-LEN(SUBSTITUTE(C171,"*",""))) * 10
)</f>
        <v/>
      </c>
      <c r="I171" s="32" t="str">
        <f t="shared" si="1"/>
        <v/>
      </c>
      <c r="J171" s="32" t="str">
        <f t="shared" si="2"/>
        <v/>
      </c>
      <c r="K171" s="40"/>
      <c r="L171" s="4"/>
      <c r="M171" s="5"/>
      <c r="N171" s="5"/>
      <c r="O171" s="5"/>
      <c r="P171" s="5"/>
      <c r="Q171" s="5"/>
      <c r="R171" s="5"/>
      <c r="S171" s="5"/>
      <c r="T171" s="5"/>
      <c r="U171" s="37" t="str">
        <f t="shared" si="3"/>
        <v/>
      </c>
      <c r="V171" s="37" t="str">
        <f t="shared" si="4"/>
        <v/>
      </c>
      <c r="W171" s="37" t="str">
        <f t="shared" si="5"/>
        <v/>
      </c>
      <c r="X171" s="37" t="str">
        <f t="shared" si="6"/>
        <v/>
      </c>
      <c r="Y171" s="37" t="str">
        <f t="shared" si="7"/>
        <v/>
      </c>
      <c r="Z171" s="37" t="str">
        <f t="shared" si="8"/>
        <v/>
      </c>
      <c r="AA171" s="38"/>
    </row>
    <row r="172" spans="1:27" ht="13.5" customHeight="1" x14ac:dyDescent="0.3">
      <c r="A172" s="39">
        <v>149</v>
      </c>
      <c r="B172" s="33"/>
      <c r="C172" s="33"/>
      <c r="D172" s="33"/>
      <c r="E172" s="34"/>
      <c r="F172" s="33"/>
      <c r="G172" s="32" t="str">
        <f t="shared" si="0"/>
        <v/>
      </c>
      <c r="H172" s="35" t="str">
        <f t="array" ref="H172">IF(
  ISBLANK(C172),
  "",
  IF(
    ISBLANK(D172),
    (
      (
        G172
        + (LEN(C172)-LEN(SUBSTITUTE(UPPER(C172),"R","")))
        + (LEN(C172)-LEN(SUBSTITUTE(UPPER(C172),"Y","")))
        + (LEN(C172)-LEN(SUBSTITUTE(UPPER(C172),"M","")))
        + (LEN(C172)-LEN(SUBSTITUTE(UPPER(C172),"K","")))
        + (LEN(C172)-LEN(SUBSTITUTE(UPPER(C172),"S","")))
        + (LEN(C172)-LEN(SUBSTITUTE(UPPER(C172),"W","")))
        + 2*(LEN(C172)-LEN(SUBSTITUTE(UPPER(C172),"B","")))
        + 2*(LEN(C172)-LEN(SUBSTITUTE(UPPER(C172),"D","")))
        + 2*(LEN(C172)-LEN(SUBSTITUTE(UPPER(C172),"H","")))
        + 2*(LEN(C172)-LEN(SUBSTITUTE(UPPER(C172),"V","")))
        + 3*(LEN(C172)-LEN(SUBSTITUTE(UPPER(C172),"N","")))
      )
      *
      INDEX(PrimerPrices!$C$2:$C$500,
        MATCH(TRIM(E172) &amp; "|" &amp; TRIM(F172),
        PrimerPrices!$D$2:$D$500, 0)
      )
    ),
    INDEX(ProbePrices!$D$2:$D$500,
      MATCH(TRIM(D172) &amp; "|" &amp; TRIM(E172) &amp; "|" &amp; TRIM(F172),
      ProbePrices!$E$2:$E$500, 0)
    )
  )
  + (LEN(C172)-LEN(SUBSTITUTE(C172,"+",""))) * 10
  + (LEN(UPPER(C172))-LEN(SUBSTITUTE(UPPER(C172),"I",""))) * 10
  + (LEN(C172)-LEN(SUBSTITUTE(C172,"*",""))) * 10
)</f>
        <v/>
      </c>
      <c r="I172" s="32" t="str">
        <f t="shared" si="1"/>
        <v/>
      </c>
      <c r="J172" s="32" t="str">
        <f t="shared" si="2"/>
        <v/>
      </c>
      <c r="K172" s="40"/>
      <c r="L172" s="4"/>
      <c r="M172" s="5"/>
      <c r="N172" s="5"/>
      <c r="O172" s="5"/>
      <c r="P172" s="5"/>
      <c r="Q172" s="5"/>
      <c r="R172" s="5"/>
      <c r="S172" s="5"/>
      <c r="T172" s="5"/>
      <c r="U172" s="37" t="str">
        <f t="shared" si="3"/>
        <v/>
      </c>
      <c r="V172" s="37" t="str">
        <f t="shared" si="4"/>
        <v/>
      </c>
      <c r="W172" s="37" t="str">
        <f t="shared" si="5"/>
        <v/>
      </c>
      <c r="X172" s="37" t="str">
        <f t="shared" si="6"/>
        <v/>
      </c>
      <c r="Y172" s="37" t="str">
        <f t="shared" si="7"/>
        <v/>
      </c>
      <c r="Z172" s="37" t="str">
        <f t="shared" si="8"/>
        <v/>
      </c>
      <c r="AA172" s="38"/>
    </row>
    <row r="173" spans="1:27" ht="13.5" customHeight="1" x14ac:dyDescent="0.3">
      <c r="A173" s="39">
        <v>150</v>
      </c>
      <c r="B173" s="33"/>
      <c r="C173" s="33"/>
      <c r="D173" s="33"/>
      <c r="E173" s="34"/>
      <c r="F173" s="33"/>
      <c r="G173" s="32" t="str">
        <f t="shared" si="0"/>
        <v/>
      </c>
      <c r="H173" s="35" t="str">
        <f t="array" ref="H173">IF(
  ISBLANK(C173),
  "",
  IF(
    ISBLANK(D173),
    (
      (
        G173
        + (LEN(C173)-LEN(SUBSTITUTE(UPPER(C173),"R","")))
        + (LEN(C173)-LEN(SUBSTITUTE(UPPER(C173),"Y","")))
        + (LEN(C173)-LEN(SUBSTITUTE(UPPER(C173),"M","")))
        + (LEN(C173)-LEN(SUBSTITUTE(UPPER(C173),"K","")))
        + (LEN(C173)-LEN(SUBSTITUTE(UPPER(C173),"S","")))
        + (LEN(C173)-LEN(SUBSTITUTE(UPPER(C173),"W","")))
        + 2*(LEN(C173)-LEN(SUBSTITUTE(UPPER(C173),"B","")))
        + 2*(LEN(C173)-LEN(SUBSTITUTE(UPPER(C173),"D","")))
        + 2*(LEN(C173)-LEN(SUBSTITUTE(UPPER(C173),"H","")))
        + 2*(LEN(C173)-LEN(SUBSTITUTE(UPPER(C173),"V","")))
        + 3*(LEN(C173)-LEN(SUBSTITUTE(UPPER(C173),"N","")))
      )
      *
      INDEX(PrimerPrices!$C$2:$C$500,
        MATCH(TRIM(E173) &amp; "|" &amp; TRIM(F173),
        PrimerPrices!$D$2:$D$500, 0)
      )
    ),
    INDEX(ProbePrices!$D$2:$D$500,
      MATCH(TRIM(D173) &amp; "|" &amp; TRIM(E173) &amp; "|" &amp; TRIM(F173),
      ProbePrices!$E$2:$E$500, 0)
    )
  )
  + (LEN(C173)-LEN(SUBSTITUTE(C173,"+",""))) * 10
  + (LEN(UPPER(C173))-LEN(SUBSTITUTE(UPPER(C173),"I",""))) * 10
  + (LEN(C173)-LEN(SUBSTITUTE(C173,"*",""))) * 10
)</f>
        <v/>
      </c>
      <c r="I173" s="32" t="str">
        <f t="shared" si="1"/>
        <v/>
      </c>
      <c r="J173" s="32" t="str">
        <f t="shared" si="2"/>
        <v/>
      </c>
      <c r="K173" s="40"/>
      <c r="L173" s="4"/>
      <c r="M173" s="5"/>
      <c r="N173" s="5"/>
      <c r="O173" s="5"/>
      <c r="P173" s="5"/>
      <c r="Q173" s="5"/>
      <c r="R173" s="5"/>
      <c r="S173" s="5"/>
      <c r="T173" s="5"/>
      <c r="U173" s="37" t="str">
        <f t="shared" si="3"/>
        <v/>
      </c>
      <c r="V173" s="37" t="str">
        <f t="shared" si="4"/>
        <v/>
      </c>
      <c r="W173" s="37" t="str">
        <f t="shared" si="5"/>
        <v/>
      </c>
      <c r="X173" s="37" t="str">
        <f t="shared" si="6"/>
        <v/>
      </c>
      <c r="Y173" s="37" t="str">
        <f t="shared" si="7"/>
        <v/>
      </c>
      <c r="Z173" s="37" t="str">
        <f t="shared" si="8"/>
        <v/>
      </c>
      <c r="AA173" s="38"/>
    </row>
    <row r="174" spans="1:27" ht="13.5" customHeight="1" x14ac:dyDescent="0.3">
      <c r="A174" s="39">
        <v>151</v>
      </c>
      <c r="B174" s="33"/>
      <c r="C174" s="33"/>
      <c r="D174" s="33"/>
      <c r="E174" s="34"/>
      <c r="F174" s="33"/>
      <c r="G174" s="32" t="str">
        <f t="shared" si="0"/>
        <v/>
      </c>
      <c r="H174" s="35" t="str">
        <f t="array" ref="H174">IF(
  ISBLANK(C174),
  "",
  IF(
    ISBLANK(D174),
    (
      (
        G174
        + (LEN(C174)-LEN(SUBSTITUTE(UPPER(C174),"R","")))
        + (LEN(C174)-LEN(SUBSTITUTE(UPPER(C174),"Y","")))
        + (LEN(C174)-LEN(SUBSTITUTE(UPPER(C174),"M","")))
        + (LEN(C174)-LEN(SUBSTITUTE(UPPER(C174),"K","")))
        + (LEN(C174)-LEN(SUBSTITUTE(UPPER(C174),"S","")))
        + (LEN(C174)-LEN(SUBSTITUTE(UPPER(C174),"W","")))
        + 2*(LEN(C174)-LEN(SUBSTITUTE(UPPER(C174),"B","")))
        + 2*(LEN(C174)-LEN(SUBSTITUTE(UPPER(C174),"D","")))
        + 2*(LEN(C174)-LEN(SUBSTITUTE(UPPER(C174),"H","")))
        + 2*(LEN(C174)-LEN(SUBSTITUTE(UPPER(C174),"V","")))
        + 3*(LEN(C174)-LEN(SUBSTITUTE(UPPER(C174),"N","")))
      )
      *
      INDEX(PrimerPrices!$C$2:$C$500,
        MATCH(TRIM(E174) &amp; "|" &amp; TRIM(F174),
        PrimerPrices!$D$2:$D$500, 0)
      )
    ),
    INDEX(ProbePrices!$D$2:$D$500,
      MATCH(TRIM(D174) &amp; "|" &amp; TRIM(E174) &amp; "|" &amp; TRIM(F174),
      ProbePrices!$E$2:$E$500, 0)
    )
  )
  + (LEN(C174)-LEN(SUBSTITUTE(C174,"+",""))) * 10
  + (LEN(UPPER(C174))-LEN(SUBSTITUTE(UPPER(C174),"I",""))) * 10
  + (LEN(C174)-LEN(SUBSTITUTE(C174,"*",""))) * 10
)</f>
        <v/>
      </c>
      <c r="I174" s="32" t="str">
        <f t="shared" si="1"/>
        <v/>
      </c>
      <c r="J174" s="32" t="str">
        <f t="shared" si="2"/>
        <v/>
      </c>
      <c r="K174" s="40"/>
      <c r="L174" s="4"/>
      <c r="M174" s="5"/>
      <c r="N174" s="5"/>
      <c r="O174" s="5"/>
      <c r="P174" s="5"/>
      <c r="Q174" s="5"/>
      <c r="R174" s="5"/>
      <c r="S174" s="5"/>
      <c r="T174" s="5"/>
      <c r="U174" s="37" t="str">
        <f t="shared" si="3"/>
        <v/>
      </c>
      <c r="V174" s="37" t="str">
        <f t="shared" si="4"/>
        <v/>
      </c>
      <c r="W174" s="37" t="str">
        <f t="shared" si="5"/>
        <v/>
      </c>
      <c r="X174" s="37" t="str">
        <f t="shared" si="6"/>
        <v/>
      </c>
      <c r="Y174" s="37" t="str">
        <f t="shared" si="7"/>
        <v/>
      </c>
      <c r="Z174" s="37" t="str">
        <f t="shared" si="8"/>
        <v/>
      </c>
      <c r="AA174" s="38"/>
    </row>
    <row r="175" spans="1:27" ht="13.5" customHeight="1" x14ac:dyDescent="0.3">
      <c r="A175" s="39">
        <v>152</v>
      </c>
      <c r="B175" s="33"/>
      <c r="C175" s="33"/>
      <c r="D175" s="33"/>
      <c r="E175" s="34"/>
      <c r="F175" s="33"/>
      <c r="G175" s="32" t="str">
        <f t="shared" si="0"/>
        <v/>
      </c>
      <c r="H175" s="35" t="str">
        <f t="array" ref="H175">IF(
  ISBLANK(C175),
  "",
  IF(
    ISBLANK(D175),
    (
      (
        G175
        + (LEN(C175)-LEN(SUBSTITUTE(UPPER(C175),"R","")))
        + (LEN(C175)-LEN(SUBSTITUTE(UPPER(C175),"Y","")))
        + (LEN(C175)-LEN(SUBSTITUTE(UPPER(C175),"M","")))
        + (LEN(C175)-LEN(SUBSTITUTE(UPPER(C175),"K","")))
        + (LEN(C175)-LEN(SUBSTITUTE(UPPER(C175),"S","")))
        + (LEN(C175)-LEN(SUBSTITUTE(UPPER(C175),"W","")))
        + 2*(LEN(C175)-LEN(SUBSTITUTE(UPPER(C175),"B","")))
        + 2*(LEN(C175)-LEN(SUBSTITUTE(UPPER(C175),"D","")))
        + 2*(LEN(C175)-LEN(SUBSTITUTE(UPPER(C175),"H","")))
        + 2*(LEN(C175)-LEN(SUBSTITUTE(UPPER(C175),"V","")))
        + 3*(LEN(C175)-LEN(SUBSTITUTE(UPPER(C175),"N","")))
      )
      *
      INDEX(PrimerPrices!$C$2:$C$500,
        MATCH(TRIM(E175) &amp; "|" &amp; TRIM(F175),
        PrimerPrices!$D$2:$D$500, 0)
      )
    ),
    INDEX(ProbePrices!$D$2:$D$500,
      MATCH(TRIM(D175) &amp; "|" &amp; TRIM(E175) &amp; "|" &amp; TRIM(F175),
      ProbePrices!$E$2:$E$500, 0)
    )
  )
  + (LEN(C175)-LEN(SUBSTITUTE(C175,"+",""))) * 10
  + (LEN(UPPER(C175))-LEN(SUBSTITUTE(UPPER(C175),"I",""))) * 10
  + (LEN(C175)-LEN(SUBSTITUTE(C175,"*",""))) * 10
)</f>
        <v/>
      </c>
      <c r="I175" s="32" t="str">
        <f t="shared" si="1"/>
        <v/>
      </c>
      <c r="J175" s="32" t="str">
        <f t="shared" si="2"/>
        <v/>
      </c>
      <c r="K175" s="40"/>
      <c r="L175" s="4"/>
      <c r="M175" s="5"/>
      <c r="N175" s="5"/>
      <c r="O175" s="5"/>
      <c r="P175" s="5"/>
      <c r="Q175" s="5"/>
      <c r="R175" s="5"/>
      <c r="S175" s="5"/>
      <c r="T175" s="5"/>
      <c r="U175" s="37" t="str">
        <f t="shared" si="3"/>
        <v/>
      </c>
      <c r="V175" s="37" t="str">
        <f t="shared" si="4"/>
        <v/>
      </c>
      <c r="W175" s="37" t="str">
        <f t="shared" si="5"/>
        <v/>
      </c>
      <c r="X175" s="37" t="str">
        <f t="shared" si="6"/>
        <v/>
      </c>
      <c r="Y175" s="37" t="str">
        <f t="shared" si="7"/>
        <v/>
      </c>
      <c r="Z175" s="37" t="str">
        <f t="shared" si="8"/>
        <v/>
      </c>
      <c r="AA175" s="38"/>
    </row>
    <row r="176" spans="1:27" ht="13.5" customHeight="1" x14ac:dyDescent="0.3">
      <c r="A176" s="39">
        <v>153</v>
      </c>
      <c r="B176" s="33"/>
      <c r="C176" s="33"/>
      <c r="D176" s="33"/>
      <c r="E176" s="34"/>
      <c r="F176" s="33"/>
      <c r="G176" s="32" t="str">
        <f t="shared" si="0"/>
        <v/>
      </c>
      <c r="H176" s="35" t="str">
        <f t="array" ref="H176">IF(
  ISBLANK(C176),
  "",
  IF(
    ISBLANK(D176),
    (
      (
        G176
        + (LEN(C176)-LEN(SUBSTITUTE(UPPER(C176),"R","")))
        + (LEN(C176)-LEN(SUBSTITUTE(UPPER(C176),"Y","")))
        + (LEN(C176)-LEN(SUBSTITUTE(UPPER(C176),"M","")))
        + (LEN(C176)-LEN(SUBSTITUTE(UPPER(C176),"K","")))
        + (LEN(C176)-LEN(SUBSTITUTE(UPPER(C176),"S","")))
        + (LEN(C176)-LEN(SUBSTITUTE(UPPER(C176),"W","")))
        + 2*(LEN(C176)-LEN(SUBSTITUTE(UPPER(C176),"B","")))
        + 2*(LEN(C176)-LEN(SUBSTITUTE(UPPER(C176),"D","")))
        + 2*(LEN(C176)-LEN(SUBSTITUTE(UPPER(C176),"H","")))
        + 2*(LEN(C176)-LEN(SUBSTITUTE(UPPER(C176),"V","")))
        + 3*(LEN(C176)-LEN(SUBSTITUTE(UPPER(C176),"N","")))
      )
      *
      INDEX(PrimerPrices!$C$2:$C$500,
        MATCH(TRIM(E176) &amp; "|" &amp; TRIM(F176),
        PrimerPrices!$D$2:$D$500, 0)
      )
    ),
    INDEX(ProbePrices!$D$2:$D$500,
      MATCH(TRIM(D176) &amp; "|" &amp; TRIM(E176) &amp; "|" &amp; TRIM(F176),
      ProbePrices!$E$2:$E$500, 0)
    )
  )
  + (LEN(C176)-LEN(SUBSTITUTE(C176,"+",""))) * 10
  + (LEN(UPPER(C176))-LEN(SUBSTITUTE(UPPER(C176),"I",""))) * 10
  + (LEN(C176)-LEN(SUBSTITUTE(C176,"*",""))) * 10
)</f>
        <v/>
      </c>
      <c r="I176" s="32" t="str">
        <f t="shared" si="1"/>
        <v/>
      </c>
      <c r="J176" s="32" t="str">
        <f t="shared" si="2"/>
        <v/>
      </c>
      <c r="K176" s="40"/>
      <c r="L176" s="4"/>
      <c r="M176" s="5"/>
      <c r="N176" s="5"/>
      <c r="O176" s="5"/>
      <c r="P176" s="5"/>
      <c r="Q176" s="5"/>
      <c r="R176" s="5"/>
      <c r="S176" s="5"/>
      <c r="T176" s="5"/>
      <c r="U176" s="37" t="str">
        <f t="shared" si="3"/>
        <v/>
      </c>
      <c r="V176" s="37" t="str">
        <f t="shared" si="4"/>
        <v/>
      </c>
      <c r="W176" s="37" t="str">
        <f t="shared" si="5"/>
        <v/>
      </c>
      <c r="X176" s="37" t="str">
        <f t="shared" si="6"/>
        <v/>
      </c>
      <c r="Y176" s="37" t="str">
        <f t="shared" si="7"/>
        <v/>
      </c>
      <c r="Z176" s="37" t="str">
        <f t="shared" si="8"/>
        <v/>
      </c>
      <c r="AA176" s="38"/>
    </row>
    <row r="177" spans="1:27" ht="13.5" customHeight="1" x14ac:dyDescent="0.3">
      <c r="A177" s="39">
        <v>154</v>
      </c>
      <c r="B177" s="33"/>
      <c r="C177" s="33"/>
      <c r="D177" s="33"/>
      <c r="E177" s="34"/>
      <c r="F177" s="33"/>
      <c r="G177" s="32" t="str">
        <f t="shared" si="0"/>
        <v/>
      </c>
      <c r="H177" s="35" t="str">
        <f t="array" ref="H177">IF(
  ISBLANK(C177),
  "",
  IF(
    ISBLANK(D177),
    (
      (
        G177
        + (LEN(C177)-LEN(SUBSTITUTE(UPPER(C177),"R","")))
        + (LEN(C177)-LEN(SUBSTITUTE(UPPER(C177),"Y","")))
        + (LEN(C177)-LEN(SUBSTITUTE(UPPER(C177),"M","")))
        + (LEN(C177)-LEN(SUBSTITUTE(UPPER(C177),"K","")))
        + (LEN(C177)-LEN(SUBSTITUTE(UPPER(C177),"S","")))
        + (LEN(C177)-LEN(SUBSTITUTE(UPPER(C177),"W","")))
        + 2*(LEN(C177)-LEN(SUBSTITUTE(UPPER(C177),"B","")))
        + 2*(LEN(C177)-LEN(SUBSTITUTE(UPPER(C177),"D","")))
        + 2*(LEN(C177)-LEN(SUBSTITUTE(UPPER(C177),"H","")))
        + 2*(LEN(C177)-LEN(SUBSTITUTE(UPPER(C177),"V","")))
        + 3*(LEN(C177)-LEN(SUBSTITUTE(UPPER(C177),"N","")))
      )
      *
      INDEX(PrimerPrices!$C$2:$C$500,
        MATCH(TRIM(E177) &amp; "|" &amp; TRIM(F177),
        PrimerPrices!$D$2:$D$500, 0)
      )
    ),
    INDEX(ProbePrices!$D$2:$D$500,
      MATCH(TRIM(D177) &amp; "|" &amp; TRIM(E177) &amp; "|" &amp; TRIM(F177),
      ProbePrices!$E$2:$E$500, 0)
    )
  )
  + (LEN(C177)-LEN(SUBSTITUTE(C177,"+",""))) * 10
  + (LEN(UPPER(C177))-LEN(SUBSTITUTE(UPPER(C177),"I",""))) * 10
  + (LEN(C177)-LEN(SUBSTITUTE(C177,"*",""))) * 10
)</f>
        <v/>
      </c>
      <c r="I177" s="32" t="str">
        <f t="shared" si="1"/>
        <v/>
      </c>
      <c r="J177" s="32" t="str">
        <f t="shared" si="2"/>
        <v/>
      </c>
      <c r="K177" s="40"/>
      <c r="L177" s="4"/>
      <c r="M177" s="5"/>
      <c r="N177" s="5"/>
      <c r="O177" s="5"/>
      <c r="P177" s="5"/>
      <c r="Q177" s="5"/>
      <c r="R177" s="5"/>
      <c r="S177" s="5"/>
      <c r="T177" s="5"/>
      <c r="U177" s="37" t="str">
        <f t="shared" si="3"/>
        <v/>
      </c>
      <c r="V177" s="37" t="str">
        <f t="shared" si="4"/>
        <v/>
      </c>
      <c r="W177" s="37" t="str">
        <f t="shared" si="5"/>
        <v/>
      </c>
      <c r="X177" s="37" t="str">
        <f t="shared" si="6"/>
        <v/>
      </c>
      <c r="Y177" s="37" t="str">
        <f t="shared" si="7"/>
        <v/>
      </c>
      <c r="Z177" s="37" t="str">
        <f t="shared" si="8"/>
        <v/>
      </c>
      <c r="AA177" s="38"/>
    </row>
    <row r="178" spans="1:27" ht="13.5" customHeight="1" x14ac:dyDescent="0.3">
      <c r="A178" s="39">
        <v>155</v>
      </c>
      <c r="B178" s="33"/>
      <c r="C178" s="33"/>
      <c r="D178" s="33"/>
      <c r="E178" s="34"/>
      <c r="F178" s="33"/>
      <c r="G178" s="32" t="str">
        <f t="shared" si="0"/>
        <v/>
      </c>
      <c r="H178" s="35" t="str">
        <f t="array" ref="H178">IF(
  ISBLANK(C178),
  "",
  IF(
    ISBLANK(D178),
    (
      (
        G178
        + (LEN(C178)-LEN(SUBSTITUTE(UPPER(C178),"R","")))
        + (LEN(C178)-LEN(SUBSTITUTE(UPPER(C178),"Y","")))
        + (LEN(C178)-LEN(SUBSTITUTE(UPPER(C178),"M","")))
        + (LEN(C178)-LEN(SUBSTITUTE(UPPER(C178),"K","")))
        + (LEN(C178)-LEN(SUBSTITUTE(UPPER(C178),"S","")))
        + (LEN(C178)-LEN(SUBSTITUTE(UPPER(C178),"W","")))
        + 2*(LEN(C178)-LEN(SUBSTITUTE(UPPER(C178),"B","")))
        + 2*(LEN(C178)-LEN(SUBSTITUTE(UPPER(C178),"D","")))
        + 2*(LEN(C178)-LEN(SUBSTITUTE(UPPER(C178),"H","")))
        + 2*(LEN(C178)-LEN(SUBSTITUTE(UPPER(C178),"V","")))
        + 3*(LEN(C178)-LEN(SUBSTITUTE(UPPER(C178),"N","")))
      )
      *
      INDEX(PrimerPrices!$C$2:$C$500,
        MATCH(TRIM(E178) &amp; "|" &amp; TRIM(F178),
        PrimerPrices!$D$2:$D$500, 0)
      )
    ),
    INDEX(ProbePrices!$D$2:$D$500,
      MATCH(TRIM(D178) &amp; "|" &amp; TRIM(E178) &amp; "|" &amp; TRIM(F178),
      ProbePrices!$E$2:$E$500, 0)
    )
  )
  + (LEN(C178)-LEN(SUBSTITUTE(C178,"+",""))) * 10
  + (LEN(UPPER(C178))-LEN(SUBSTITUTE(UPPER(C178),"I",""))) * 10
  + (LEN(C178)-LEN(SUBSTITUTE(C178,"*",""))) * 10
)</f>
        <v/>
      </c>
      <c r="I178" s="32" t="str">
        <f t="shared" si="1"/>
        <v/>
      </c>
      <c r="J178" s="32" t="str">
        <f t="shared" si="2"/>
        <v/>
      </c>
      <c r="K178" s="40"/>
      <c r="L178" s="4"/>
      <c r="M178" s="5"/>
      <c r="N178" s="5"/>
      <c r="O178" s="5"/>
      <c r="P178" s="5"/>
      <c r="Q178" s="5"/>
      <c r="R178" s="5"/>
      <c r="S178" s="5"/>
      <c r="T178" s="5"/>
      <c r="U178" s="37" t="str">
        <f t="shared" si="3"/>
        <v/>
      </c>
      <c r="V178" s="37" t="str">
        <f t="shared" si="4"/>
        <v/>
      </c>
      <c r="W178" s="37" t="str">
        <f t="shared" si="5"/>
        <v/>
      </c>
      <c r="X178" s="37" t="str">
        <f t="shared" si="6"/>
        <v/>
      </c>
      <c r="Y178" s="37" t="str">
        <f t="shared" si="7"/>
        <v/>
      </c>
      <c r="Z178" s="37" t="str">
        <f t="shared" si="8"/>
        <v/>
      </c>
      <c r="AA178" s="38"/>
    </row>
    <row r="179" spans="1:27" ht="13.5" customHeight="1" x14ac:dyDescent="0.3">
      <c r="A179" s="39">
        <v>156</v>
      </c>
      <c r="B179" s="33"/>
      <c r="C179" s="33"/>
      <c r="D179" s="33"/>
      <c r="E179" s="34"/>
      <c r="F179" s="33"/>
      <c r="G179" s="32" t="str">
        <f t="shared" si="0"/>
        <v/>
      </c>
      <c r="H179" s="35" t="str">
        <f t="array" ref="H179">IF(
  ISBLANK(C179),
  "",
  IF(
    ISBLANK(D179),
    (
      (
        G179
        + (LEN(C179)-LEN(SUBSTITUTE(UPPER(C179),"R","")))
        + (LEN(C179)-LEN(SUBSTITUTE(UPPER(C179),"Y","")))
        + (LEN(C179)-LEN(SUBSTITUTE(UPPER(C179),"M","")))
        + (LEN(C179)-LEN(SUBSTITUTE(UPPER(C179),"K","")))
        + (LEN(C179)-LEN(SUBSTITUTE(UPPER(C179),"S","")))
        + (LEN(C179)-LEN(SUBSTITUTE(UPPER(C179),"W","")))
        + 2*(LEN(C179)-LEN(SUBSTITUTE(UPPER(C179),"B","")))
        + 2*(LEN(C179)-LEN(SUBSTITUTE(UPPER(C179),"D","")))
        + 2*(LEN(C179)-LEN(SUBSTITUTE(UPPER(C179),"H","")))
        + 2*(LEN(C179)-LEN(SUBSTITUTE(UPPER(C179),"V","")))
        + 3*(LEN(C179)-LEN(SUBSTITUTE(UPPER(C179),"N","")))
      )
      *
      INDEX(PrimerPrices!$C$2:$C$500,
        MATCH(TRIM(E179) &amp; "|" &amp; TRIM(F179),
        PrimerPrices!$D$2:$D$500, 0)
      )
    ),
    INDEX(ProbePrices!$D$2:$D$500,
      MATCH(TRIM(D179) &amp; "|" &amp; TRIM(E179) &amp; "|" &amp; TRIM(F179),
      ProbePrices!$E$2:$E$500, 0)
    )
  )
  + (LEN(C179)-LEN(SUBSTITUTE(C179,"+",""))) * 10
  + (LEN(UPPER(C179))-LEN(SUBSTITUTE(UPPER(C179),"I",""))) * 10
  + (LEN(C179)-LEN(SUBSTITUTE(C179,"*",""))) * 10
)</f>
        <v/>
      </c>
      <c r="I179" s="32" t="str">
        <f t="shared" si="1"/>
        <v/>
      </c>
      <c r="J179" s="32" t="str">
        <f t="shared" si="2"/>
        <v/>
      </c>
      <c r="K179" s="40"/>
      <c r="L179" s="4"/>
      <c r="M179" s="5"/>
      <c r="N179" s="5"/>
      <c r="O179" s="5"/>
      <c r="P179" s="5"/>
      <c r="Q179" s="5"/>
      <c r="R179" s="5"/>
      <c r="S179" s="5"/>
      <c r="T179" s="5"/>
      <c r="U179" s="37" t="str">
        <f t="shared" si="3"/>
        <v/>
      </c>
      <c r="V179" s="37" t="str">
        <f t="shared" si="4"/>
        <v/>
      </c>
      <c r="W179" s="37" t="str">
        <f t="shared" si="5"/>
        <v/>
      </c>
      <c r="X179" s="37" t="str">
        <f t="shared" si="6"/>
        <v/>
      </c>
      <c r="Y179" s="37" t="str">
        <f t="shared" si="7"/>
        <v/>
      </c>
      <c r="Z179" s="37" t="str">
        <f t="shared" si="8"/>
        <v/>
      </c>
      <c r="AA179" s="38"/>
    </row>
    <row r="180" spans="1:27" ht="13.5" customHeight="1" x14ac:dyDescent="0.3">
      <c r="A180" s="39">
        <v>157</v>
      </c>
      <c r="B180" s="33"/>
      <c r="C180" s="33"/>
      <c r="D180" s="33"/>
      <c r="E180" s="34"/>
      <c r="F180" s="33"/>
      <c r="G180" s="32" t="str">
        <f t="shared" si="0"/>
        <v/>
      </c>
      <c r="H180" s="35" t="str">
        <f t="array" ref="H180">IF(
  ISBLANK(C180),
  "",
  IF(
    ISBLANK(D180),
    (
      (
        G180
        + (LEN(C180)-LEN(SUBSTITUTE(UPPER(C180),"R","")))
        + (LEN(C180)-LEN(SUBSTITUTE(UPPER(C180),"Y","")))
        + (LEN(C180)-LEN(SUBSTITUTE(UPPER(C180),"M","")))
        + (LEN(C180)-LEN(SUBSTITUTE(UPPER(C180),"K","")))
        + (LEN(C180)-LEN(SUBSTITUTE(UPPER(C180),"S","")))
        + (LEN(C180)-LEN(SUBSTITUTE(UPPER(C180),"W","")))
        + 2*(LEN(C180)-LEN(SUBSTITUTE(UPPER(C180),"B","")))
        + 2*(LEN(C180)-LEN(SUBSTITUTE(UPPER(C180),"D","")))
        + 2*(LEN(C180)-LEN(SUBSTITUTE(UPPER(C180),"H","")))
        + 2*(LEN(C180)-LEN(SUBSTITUTE(UPPER(C180),"V","")))
        + 3*(LEN(C180)-LEN(SUBSTITUTE(UPPER(C180),"N","")))
      )
      *
      INDEX(PrimerPrices!$C$2:$C$500,
        MATCH(TRIM(E180) &amp; "|" &amp; TRIM(F180),
        PrimerPrices!$D$2:$D$500, 0)
      )
    ),
    INDEX(ProbePrices!$D$2:$D$500,
      MATCH(TRIM(D180) &amp; "|" &amp; TRIM(E180) &amp; "|" &amp; TRIM(F180),
      ProbePrices!$E$2:$E$500, 0)
    )
  )
  + (LEN(C180)-LEN(SUBSTITUTE(C180,"+",""))) * 10
  + (LEN(UPPER(C180))-LEN(SUBSTITUTE(UPPER(C180),"I",""))) * 10
  + (LEN(C180)-LEN(SUBSTITUTE(C180,"*",""))) * 10
)</f>
        <v/>
      </c>
      <c r="I180" s="32" t="str">
        <f t="shared" si="1"/>
        <v/>
      </c>
      <c r="J180" s="32" t="str">
        <f t="shared" si="2"/>
        <v/>
      </c>
      <c r="K180" s="40"/>
      <c r="L180" s="4"/>
      <c r="M180" s="5"/>
      <c r="N180" s="5"/>
      <c r="O180" s="5"/>
      <c r="P180" s="5"/>
      <c r="Q180" s="5"/>
      <c r="R180" s="5"/>
      <c r="S180" s="5"/>
      <c r="T180" s="5"/>
      <c r="U180" s="37" t="str">
        <f t="shared" si="3"/>
        <v/>
      </c>
      <c r="V180" s="37" t="str">
        <f t="shared" si="4"/>
        <v/>
      </c>
      <c r="W180" s="37" t="str">
        <f t="shared" si="5"/>
        <v/>
      </c>
      <c r="X180" s="37" t="str">
        <f t="shared" si="6"/>
        <v/>
      </c>
      <c r="Y180" s="37" t="str">
        <f t="shared" si="7"/>
        <v/>
      </c>
      <c r="Z180" s="37" t="str">
        <f t="shared" si="8"/>
        <v/>
      </c>
      <c r="AA180" s="38"/>
    </row>
    <row r="181" spans="1:27" ht="13.5" customHeight="1" x14ac:dyDescent="0.3">
      <c r="A181" s="39">
        <v>158</v>
      </c>
      <c r="B181" s="33"/>
      <c r="C181" s="33"/>
      <c r="D181" s="33"/>
      <c r="E181" s="34"/>
      <c r="F181" s="33"/>
      <c r="G181" s="32" t="str">
        <f t="shared" si="0"/>
        <v/>
      </c>
      <c r="H181" s="35" t="str">
        <f t="array" ref="H181">IF(
  ISBLANK(C181),
  "",
  IF(
    ISBLANK(D181),
    (
      (
        G181
        + (LEN(C181)-LEN(SUBSTITUTE(UPPER(C181),"R","")))
        + (LEN(C181)-LEN(SUBSTITUTE(UPPER(C181),"Y","")))
        + (LEN(C181)-LEN(SUBSTITUTE(UPPER(C181),"M","")))
        + (LEN(C181)-LEN(SUBSTITUTE(UPPER(C181),"K","")))
        + (LEN(C181)-LEN(SUBSTITUTE(UPPER(C181),"S","")))
        + (LEN(C181)-LEN(SUBSTITUTE(UPPER(C181),"W","")))
        + 2*(LEN(C181)-LEN(SUBSTITUTE(UPPER(C181),"B","")))
        + 2*(LEN(C181)-LEN(SUBSTITUTE(UPPER(C181),"D","")))
        + 2*(LEN(C181)-LEN(SUBSTITUTE(UPPER(C181),"H","")))
        + 2*(LEN(C181)-LEN(SUBSTITUTE(UPPER(C181),"V","")))
        + 3*(LEN(C181)-LEN(SUBSTITUTE(UPPER(C181),"N","")))
      )
      *
      INDEX(PrimerPrices!$C$2:$C$500,
        MATCH(TRIM(E181) &amp; "|" &amp; TRIM(F181),
        PrimerPrices!$D$2:$D$500, 0)
      )
    ),
    INDEX(ProbePrices!$D$2:$D$500,
      MATCH(TRIM(D181) &amp; "|" &amp; TRIM(E181) &amp; "|" &amp; TRIM(F181),
      ProbePrices!$E$2:$E$500, 0)
    )
  )
  + (LEN(C181)-LEN(SUBSTITUTE(C181,"+",""))) * 10
  + (LEN(UPPER(C181))-LEN(SUBSTITUTE(UPPER(C181),"I",""))) * 10
  + (LEN(C181)-LEN(SUBSTITUTE(C181,"*",""))) * 10
)</f>
        <v/>
      </c>
      <c r="I181" s="32" t="str">
        <f t="shared" si="1"/>
        <v/>
      </c>
      <c r="J181" s="32" t="str">
        <f t="shared" si="2"/>
        <v/>
      </c>
      <c r="K181" s="40"/>
      <c r="L181" s="4"/>
      <c r="M181" s="5"/>
      <c r="N181" s="5"/>
      <c r="O181" s="5"/>
      <c r="P181" s="5"/>
      <c r="Q181" s="5"/>
      <c r="R181" s="5"/>
      <c r="S181" s="5"/>
      <c r="T181" s="5"/>
      <c r="U181" s="37" t="str">
        <f t="shared" si="3"/>
        <v/>
      </c>
      <c r="V181" s="37" t="str">
        <f t="shared" si="4"/>
        <v/>
      </c>
      <c r="W181" s="37" t="str">
        <f t="shared" si="5"/>
        <v/>
      </c>
      <c r="X181" s="37" t="str">
        <f t="shared" si="6"/>
        <v/>
      </c>
      <c r="Y181" s="37" t="str">
        <f t="shared" si="7"/>
        <v/>
      </c>
      <c r="Z181" s="37" t="str">
        <f t="shared" si="8"/>
        <v/>
      </c>
      <c r="AA181" s="38"/>
    </row>
    <row r="182" spans="1:27" ht="13.5" customHeight="1" x14ac:dyDescent="0.3">
      <c r="A182" s="39">
        <v>159</v>
      </c>
      <c r="B182" s="33"/>
      <c r="C182" s="33"/>
      <c r="D182" s="33"/>
      <c r="E182" s="34"/>
      <c r="F182" s="33"/>
      <c r="G182" s="32" t="str">
        <f t="shared" si="0"/>
        <v/>
      </c>
      <c r="H182" s="35" t="str">
        <f t="array" ref="H182">IF(
  ISBLANK(C182),
  "",
  IF(
    ISBLANK(D182),
    (
      (
        G182
        + (LEN(C182)-LEN(SUBSTITUTE(UPPER(C182),"R","")))
        + (LEN(C182)-LEN(SUBSTITUTE(UPPER(C182),"Y","")))
        + (LEN(C182)-LEN(SUBSTITUTE(UPPER(C182),"M","")))
        + (LEN(C182)-LEN(SUBSTITUTE(UPPER(C182),"K","")))
        + (LEN(C182)-LEN(SUBSTITUTE(UPPER(C182),"S","")))
        + (LEN(C182)-LEN(SUBSTITUTE(UPPER(C182),"W","")))
        + 2*(LEN(C182)-LEN(SUBSTITUTE(UPPER(C182),"B","")))
        + 2*(LEN(C182)-LEN(SUBSTITUTE(UPPER(C182),"D","")))
        + 2*(LEN(C182)-LEN(SUBSTITUTE(UPPER(C182),"H","")))
        + 2*(LEN(C182)-LEN(SUBSTITUTE(UPPER(C182),"V","")))
        + 3*(LEN(C182)-LEN(SUBSTITUTE(UPPER(C182),"N","")))
      )
      *
      INDEX(PrimerPrices!$C$2:$C$500,
        MATCH(TRIM(E182) &amp; "|" &amp; TRIM(F182),
        PrimerPrices!$D$2:$D$500, 0)
      )
    ),
    INDEX(ProbePrices!$D$2:$D$500,
      MATCH(TRIM(D182) &amp; "|" &amp; TRIM(E182) &amp; "|" &amp; TRIM(F182),
      ProbePrices!$E$2:$E$500, 0)
    )
  )
  + (LEN(C182)-LEN(SUBSTITUTE(C182,"+",""))) * 10
  + (LEN(UPPER(C182))-LEN(SUBSTITUTE(UPPER(C182),"I",""))) * 10
  + (LEN(C182)-LEN(SUBSTITUTE(C182,"*",""))) * 10
)</f>
        <v/>
      </c>
      <c r="I182" s="32" t="str">
        <f t="shared" si="1"/>
        <v/>
      </c>
      <c r="J182" s="32" t="str">
        <f t="shared" si="2"/>
        <v/>
      </c>
      <c r="K182" s="40"/>
      <c r="L182" s="4"/>
      <c r="M182" s="5"/>
      <c r="N182" s="5"/>
      <c r="O182" s="5"/>
      <c r="P182" s="5"/>
      <c r="Q182" s="5"/>
      <c r="R182" s="5"/>
      <c r="S182" s="5"/>
      <c r="T182" s="5"/>
      <c r="U182" s="37" t="str">
        <f t="shared" si="3"/>
        <v/>
      </c>
      <c r="V182" s="37" t="str">
        <f t="shared" si="4"/>
        <v/>
      </c>
      <c r="W182" s="37" t="str">
        <f t="shared" si="5"/>
        <v/>
      </c>
      <c r="X182" s="37" t="str">
        <f t="shared" si="6"/>
        <v/>
      </c>
      <c r="Y182" s="37" t="str">
        <f t="shared" si="7"/>
        <v/>
      </c>
      <c r="Z182" s="37" t="str">
        <f t="shared" si="8"/>
        <v/>
      </c>
      <c r="AA182" s="38"/>
    </row>
    <row r="183" spans="1:27" ht="13.5" customHeight="1" x14ac:dyDescent="0.3">
      <c r="A183" s="39">
        <v>160</v>
      </c>
      <c r="B183" s="33"/>
      <c r="C183" s="33"/>
      <c r="D183" s="33"/>
      <c r="E183" s="34"/>
      <c r="F183" s="33"/>
      <c r="G183" s="32" t="str">
        <f t="shared" si="0"/>
        <v/>
      </c>
      <c r="H183" s="35" t="str">
        <f t="array" ref="H183">IF(
  ISBLANK(C183),
  "",
  IF(
    ISBLANK(D183),
    (
      (
        G183
        + (LEN(C183)-LEN(SUBSTITUTE(UPPER(C183),"R","")))
        + (LEN(C183)-LEN(SUBSTITUTE(UPPER(C183),"Y","")))
        + (LEN(C183)-LEN(SUBSTITUTE(UPPER(C183),"M","")))
        + (LEN(C183)-LEN(SUBSTITUTE(UPPER(C183),"K","")))
        + (LEN(C183)-LEN(SUBSTITUTE(UPPER(C183),"S","")))
        + (LEN(C183)-LEN(SUBSTITUTE(UPPER(C183),"W","")))
        + 2*(LEN(C183)-LEN(SUBSTITUTE(UPPER(C183),"B","")))
        + 2*(LEN(C183)-LEN(SUBSTITUTE(UPPER(C183),"D","")))
        + 2*(LEN(C183)-LEN(SUBSTITUTE(UPPER(C183),"H","")))
        + 2*(LEN(C183)-LEN(SUBSTITUTE(UPPER(C183),"V","")))
        + 3*(LEN(C183)-LEN(SUBSTITUTE(UPPER(C183),"N","")))
      )
      *
      INDEX(PrimerPrices!$C$2:$C$500,
        MATCH(TRIM(E183) &amp; "|" &amp; TRIM(F183),
        PrimerPrices!$D$2:$D$500, 0)
      )
    ),
    INDEX(ProbePrices!$D$2:$D$500,
      MATCH(TRIM(D183) &amp; "|" &amp; TRIM(E183) &amp; "|" &amp; TRIM(F183),
      ProbePrices!$E$2:$E$500, 0)
    )
  )
  + (LEN(C183)-LEN(SUBSTITUTE(C183,"+",""))) * 10
  + (LEN(UPPER(C183))-LEN(SUBSTITUTE(UPPER(C183),"I",""))) * 10
  + (LEN(C183)-LEN(SUBSTITUTE(C183,"*",""))) * 10
)</f>
        <v/>
      </c>
      <c r="I183" s="32" t="str">
        <f t="shared" si="1"/>
        <v/>
      </c>
      <c r="J183" s="32" t="str">
        <f t="shared" si="2"/>
        <v/>
      </c>
      <c r="K183" s="40"/>
      <c r="L183" s="4"/>
      <c r="M183" s="5"/>
      <c r="N183" s="5"/>
      <c r="O183" s="5"/>
      <c r="P183" s="5"/>
      <c r="Q183" s="5"/>
      <c r="R183" s="5"/>
      <c r="S183" s="5"/>
      <c r="T183" s="5"/>
      <c r="U183" s="37" t="str">
        <f t="shared" si="3"/>
        <v/>
      </c>
      <c r="V183" s="37" t="str">
        <f t="shared" si="4"/>
        <v/>
      </c>
      <c r="W183" s="37" t="str">
        <f t="shared" si="5"/>
        <v/>
      </c>
      <c r="X183" s="37" t="str">
        <f t="shared" si="6"/>
        <v/>
      </c>
      <c r="Y183" s="37" t="str">
        <f t="shared" si="7"/>
        <v/>
      </c>
      <c r="Z183" s="37" t="str">
        <f t="shared" si="8"/>
        <v/>
      </c>
      <c r="AA183" s="38"/>
    </row>
    <row r="184" spans="1:27" ht="13.5" customHeight="1" x14ac:dyDescent="0.3">
      <c r="A184" s="39">
        <v>161</v>
      </c>
      <c r="B184" s="33"/>
      <c r="C184" s="33"/>
      <c r="D184" s="33"/>
      <c r="E184" s="34"/>
      <c r="F184" s="33"/>
      <c r="G184" s="32" t="str">
        <f t="shared" si="0"/>
        <v/>
      </c>
      <c r="H184" s="35" t="str">
        <f t="array" ref="H184">IF(
  ISBLANK(C184),
  "",
  IF(
    ISBLANK(D184),
    (
      (
        G184
        + (LEN(C184)-LEN(SUBSTITUTE(UPPER(C184),"R","")))
        + (LEN(C184)-LEN(SUBSTITUTE(UPPER(C184),"Y","")))
        + (LEN(C184)-LEN(SUBSTITUTE(UPPER(C184),"M","")))
        + (LEN(C184)-LEN(SUBSTITUTE(UPPER(C184),"K","")))
        + (LEN(C184)-LEN(SUBSTITUTE(UPPER(C184),"S","")))
        + (LEN(C184)-LEN(SUBSTITUTE(UPPER(C184),"W","")))
        + 2*(LEN(C184)-LEN(SUBSTITUTE(UPPER(C184),"B","")))
        + 2*(LEN(C184)-LEN(SUBSTITUTE(UPPER(C184),"D","")))
        + 2*(LEN(C184)-LEN(SUBSTITUTE(UPPER(C184),"H","")))
        + 2*(LEN(C184)-LEN(SUBSTITUTE(UPPER(C184),"V","")))
        + 3*(LEN(C184)-LEN(SUBSTITUTE(UPPER(C184),"N","")))
      )
      *
      INDEX(PrimerPrices!$C$2:$C$500,
        MATCH(TRIM(E184) &amp; "|" &amp; TRIM(F184),
        PrimerPrices!$D$2:$D$500, 0)
      )
    ),
    INDEX(ProbePrices!$D$2:$D$500,
      MATCH(TRIM(D184) &amp; "|" &amp; TRIM(E184) &amp; "|" &amp; TRIM(F184),
      ProbePrices!$E$2:$E$500, 0)
    )
  )
  + (LEN(C184)-LEN(SUBSTITUTE(C184,"+",""))) * 10
  + (LEN(UPPER(C184))-LEN(SUBSTITUTE(UPPER(C184),"I",""))) * 10
  + (LEN(C184)-LEN(SUBSTITUTE(C184,"*",""))) * 10
)</f>
        <v/>
      </c>
      <c r="I184" s="32" t="str">
        <f t="shared" si="1"/>
        <v/>
      </c>
      <c r="J184" s="32" t="str">
        <f t="shared" si="2"/>
        <v/>
      </c>
      <c r="K184" s="40"/>
      <c r="L184" s="4"/>
      <c r="M184" s="5"/>
      <c r="N184" s="5"/>
      <c r="O184" s="5"/>
      <c r="P184" s="5"/>
      <c r="Q184" s="5"/>
      <c r="R184" s="5"/>
      <c r="S184" s="5"/>
      <c r="T184" s="5"/>
      <c r="U184" s="37" t="str">
        <f t="shared" si="3"/>
        <v/>
      </c>
      <c r="V184" s="37" t="str">
        <f t="shared" si="4"/>
        <v/>
      </c>
      <c r="W184" s="37" t="str">
        <f t="shared" si="5"/>
        <v/>
      </c>
      <c r="X184" s="37" t="str">
        <f t="shared" si="6"/>
        <v/>
      </c>
      <c r="Y184" s="37" t="str">
        <f t="shared" si="7"/>
        <v/>
      </c>
      <c r="Z184" s="37" t="str">
        <f t="shared" si="8"/>
        <v/>
      </c>
      <c r="AA184" s="38"/>
    </row>
    <row r="185" spans="1:27" ht="13.5" customHeight="1" x14ac:dyDescent="0.3">
      <c r="A185" s="39">
        <v>162</v>
      </c>
      <c r="B185" s="33"/>
      <c r="C185" s="33"/>
      <c r="D185" s="33"/>
      <c r="E185" s="34"/>
      <c r="F185" s="33"/>
      <c r="G185" s="32" t="str">
        <f t="shared" si="0"/>
        <v/>
      </c>
      <c r="H185" s="35" t="str">
        <f t="array" ref="H185">IF(
  ISBLANK(C185),
  "",
  IF(
    ISBLANK(D185),
    (
      (
        G185
        + (LEN(C185)-LEN(SUBSTITUTE(UPPER(C185),"R","")))
        + (LEN(C185)-LEN(SUBSTITUTE(UPPER(C185),"Y","")))
        + (LEN(C185)-LEN(SUBSTITUTE(UPPER(C185),"M","")))
        + (LEN(C185)-LEN(SUBSTITUTE(UPPER(C185),"K","")))
        + (LEN(C185)-LEN(SUBSTITUTE(UPPER(C185),"S","")))
        + (LEN(C185)-LEN(SUBSTITUTE(UPPER(C185),"W","")))
        + 2*(LEN(C185)-LEN(SUBSTITUTE(UPPER(C185),"B","")))
        + 2*(LEN(C185)-LEN(SUBSTITUTE(UPPER(C185),"D","")))
        + 2*(LEN(C185)-LEN(SUBSTITUTE(UPPER(C185),"H","")))
        + 2*(LEN(C185)-LEN(SUBSTITUTE(UPPER(C185),"V","")))
        + 3*(LEN(C185)-LEN(SUBSTITUTE(UPPER(C185),"N","")))
      )
      *
      INDEX(PrimerPrices!$C$2:$C$500,
        MATCH(TRIM(E185) &amp; "|" &amp; TRIM(F185),
        PrimerPrices!$D$2:$D$500, 0)
      )
    ),
    INDEX(ProbePrices!$D$2:$D$500,
      MATCH(TRIM(D185) &amp; "|" &amp; TRIM(E185) &amp; "|" &amp; TRIM(F185),
      ProbePrices!$E$2:$E$500, 0)
    )
  )
  + (LEN(C185)-LEN(SUBSTITUTE(C185,"+",""))) * 10
  + (LEN(UPPER(C185))-LEN(SUBSTITUTE(UPPER(C185),"I",""))) * 10
  + (LEN(C185)-LEN(SUBSTITUTE(C185,"*",""))) * 10
)</f>
        <v/>
      </c>
      <c r="I185" s="32" t="str">
        <f t="shared" si="1"/>
        <v/>
      </c>
      <c r="J185" s="32" t="str">
        <f t="shared" si="2"/>
        <v/>
      </c>
      <c r="K185" s="40"/>
      <c r="L185" s="4"/>
      <c r="M185" s="5"/>
      <c r="N185" s="5"/>
      <c r="O185" s="5"/>
      <c r="P185" s="5"/>
      <c r="Q185" s="5"/>
      <c r="R185" s="5"/>
      <c r="S185" s="5"/>
      <c r="T185" s="5"/>
      <c r="U185" s="37" t="str">
        <f t="shared" si="3"/>
        <v/>
      </c>
      <c r="V185" s="37" t="str">
        <f t="shared" si="4"/>
        <v/>
      </c>
      <c r="W185" s="37" t="str">
        <f t="shared" si="5"/>
        <v/>
      </c>
      <c r="X185" s="37" t="str">
        <f t="shared" si="6"/>
        <v/>
      </c>
      <c r="Y185" s="37" t="str">
        <f t="shared" si="7"/>
        <v/>
      </c>
      <c r="Z185" s="37" t="str">
        <f t="shared" si="8"/>
        <v/>
      </c>
      <c r="AA185" s="38"/>
    </row>
    <row r="186" spans="1:27" ht="13.5" customHeight="1" x14ac:dyDescent="0.3">
      <c r="A186" s="39">
        <v>163</v>
      </c>
      <c r="B186" s="33"/>
      <c r="C186" s="33"/>
      <c r="D186" s="33"/>
      <c r="E186" s="34"/>
      <c r="F186" s="33"/>
      <c r="G186" s="32" t="str">
        <f t="shared" si="0"/>
        <v/>
      </c>
      <c r="H186" s="35" t="str">
        <f t="array" ref="H186">IF(
  ISBLANK(C186),
  "",
  IF(
    ISBLANK(D186),
    (
      (
        G186
        + (LEN(C186)-LEN(SUBSTITUTE(UPPER(C186),"R","")))
        + (LEN(C186)-LEN(SUBSTITUTE(UPPER(C186),"Y","")))
        + (LEN(C186)-LEN(SUBSTITUTE(UPPER(C186),"M","")))
        + (LEN(C186)-LEN(SUBSTITUTE(UPPER(C186),"K","")))
        + (LEN(C186)-LEN(SUBSTITUTE(UPPER(C186),"S","")))
        + (LEN(C186)-LEN(SUBSTITUTE(UPPER(C186),"W","")))
        + 2*(LEN(C186)-LEN(SUBSTITUTE(UPPER(C186),"B","")))
        + 2*(LEN(C186)-LEN(SUBSTITUTE(UPPER(C186),"D","")))
        + 2*(LEN(C186)-LEN(SUBSTITUTE(UPPER(C186),"H","")))
        + 2*(LEN(C186)-LEN(SUBSTITUTE(UPPER(C186),"V","")))
        + 3*(LEN(C186)-LEN(SUBSTITUTE(UPPER(C186),"N","")))
      )
      *
      INDEX(PrimerPrices!$C$2:$C$500,
        MATCH(TRIM(E186) &amp; "|" &amp; TRIM(F186),
        PrimerPrices!$D$2:$D$500, 0)
      )
    ),
    INDEX(ProbePrices!$D$2:$D$500,
      MATCH(TRIM(D186) &amp; "|" &amp; TRIM(E186) &amp; "|" &amp; TRIM(F186),
      ProbePrices!$E$2:$E$500, 0)
    )
  )
  + (LEN(C186)-LEN(SUBSTITUTE(C186,"+",""))) * 10
  + (LEN(UPPER(C186))-LEN(SUBSTITUTE(UPPER(C186),"I",""))) * 10
  + (LEN(C186)-LEN(SUBSTITUTE(C186,"*",""))) * 10
)</f>
        <v/>
      </c>
      <c r="I186" s="32" t="str">
        <f t="shared" si="1"/>
        <v/>
      </c>
      <c r="J186" s="32" t="str">
        <f t="shared" si="2"/>
        <v/>
      </c>
      <c r="K186" s="40"/>
      <c r="L186" s="4"/>
      <c r="M186" s="5"/>
      <c r="N186" s="5"/>
      <c r="O186" s="5"/>
      <c r="P186" s="5"/>
      <c r="Q186" s="5"/>
      <c r="R186" s="5"/>
      <c r="S186" s="5"/>
      <c r="T186" s="5"/>
      <c r="U186" s="37" t="str">
        <f t="shared" si="3"/>
        <v/>
      </c>
      <c r="V186" s="37" t="str">
        <f t="shared" si="4"/>
        <v/>
      </c>
      <c r="W186" s="37" t="str">
        <f t="shared" si="5"/>
        <v/>
      </c>
      <c r="X186" s="37" t="str">
        <f t="shared" si="6"/>
        <v/>
      </c>
      <c r="Y186" s="37" t="str">
        <f t="shared" si="7"/>
        <v/>
      </c>
      <c r="Z186" s="37" t="str">
        <f t="shared" si="8"/>
        <v/>
      </c>
      <c r="AA186" s="38"/>
    </row>
    <row r="187" spans="1:27" ht="13.5" customHeight="1" x14ac:dyDescent="0.3">
      <c r="A187" s="39">
        <v>164</v>
      </c>
      <c r="B187" s="33"/>
      <c r="C187" s="33"/>
      <c r="D187" s="33"/>
      <c r="E187" s="34"/>
      <c r="F187" s="33"/>
      <c r="G187" s="32" t="str">
        <f t="shared" si="0"/>
        <v/>
      </c>
      <c r="H187" s="35" t="str">
        <f t="array" ref="H187">IF(
  ISBLANK(C187),
  "",
  IF(
    ISBLANK(D187),
    (
      (
        G187
        + (LEN(C187)-LEN(SUBSTITUTE(UPPER(C187),"R","")))
        + (LEN(C187)-LEN(SUBSTITUTE(UPPER(C187),"Y","")))
        + (LEN(C187)-LEN(SUBSTITUTE(UPPER(C187),"M","")))
        + (LEN(C187)-LEN(SUBSTITUTE(UPPER(C187),"K","")))
        + (LEN(C187)-LEN(SUBSTITUTE(UPPER(C187),"S","")))
        + (LEN(C187)-LEN(SUBSTITUTE(UPPER(C187),"W","")))
        + 2*(LEN(C187)-LEN(SUBSTITUTE(UPPER(C187),"B","")))
        + 2*(LEN(C187)-LEN(SUBSTITUTE(UPPER(C187),"D","")))
        + 2*(LEN(C187)-LEN(SUBSTITUTE(UPPER(C187),"H","")))
        + 2*(LEN(C187)-LEN(SUBSTITUTE(UPPER(C187),"V","")))
        + 3*(LEN(C187)-LEN(SUBSTITUTE(UPPER(C187),"N","")))
      )
      *
      INDEX(PrimerPrices!$C$2:$C$500,
        MATCH(TRIM(E187) &amp; "|" &amp; TRIM(F187),
        PrimerPrices!$D$2:$D$500, 0)
      )
    ),
    INDEX(ProbePrices!$D$2:$D$500,
      MATCH(TRIM(D187) &amp; "|" &amp; TRIM(E187) &amp; "|" &amp; TRIM(F187),
      ProbePrices!$E$2:$E$500, 0)
    )
  )
  + (LEN(C187)-LEN(SUBSTITUTE(C187,"+",""))) * 10
  + (LEN(UPPER(C187))-LEN(SUBSTITUTE(UPPER(C187),"I",""))) * 10
  + (LEN(C187)-LEN(SUBSTITUTE(C187,"*",""))) * 10
)</f>
        <v/>
      </c>
      <c r="I187" s="32" t="str">
        <f t="shared" si="1"/>
        <v/>
      </c>
      <c r="J187" s="32" t="str">
        <f t="shared" si="2"/>
        <v/>
      </c>
      <c r="K187" s="40"/>
      <c r="L187" s="4"/>
      <c r="M187" s="5"/>
      <c r="N187" s="5"/>
      <c r="O187" s="5"/>
      <c r="P187" s="5"/>
      <c r="Q187" s="5"/>
      <c r="R187" s="5"/>
      <c r="S187" s="5"/>
      <c r="T187" s="5"/>
      <c r="U187" s="37" t="str">
        <f t="shared" si="3"/>
        <v/>
      </c>
      <c r="V187" s="37" t="str">
        <f t="shared" si="4"/>
        <v/>
      </c>
      <c r="W187" s="37" t="str">
        <f t="shared" si="5"/>
        <v/>
      </c>
      <c r="X187" s="37" t="str">
        <f t="shared" si="6"/>
        <v/>
      </c>
      <c r="Y187" s="37" t="str">
        <f t="shared" si="7"/>
        <v/>
      </c>
      <c r="Z187" s="37" t="str">
        <f t="shared" si="8"/>
        <v/>
      </c>
      <c r="AA187" s="38"/>
    </row>
    <row r="188" spans="1:27" ht="13.5" customHeight="1" x14ac:dyDescent="0.3">
      <c r="A188" s="39">
        <v>165</v>
      </c>
      <c r="B188" s="33"/>
      <c r="C188" s="33"/>
      <c r="D188" s="33"/>
      <c r="E188" s="34"/>
      <c r="F188" s="33"/>
      <c r="G188" s="32" t="str">
        <f t="shared" si="0"/>
        <v/>
      </c>
      <c r="H188" s="35" t="str">
        <f t="array" ref="H188">IF(
  ISBLANK(C188),
  "",
  IF(
    ISBLANK(D188),
    (
      (
        G188
        + (LEN(C188)-LEN(SUBSTITUTE(UPPER(C188),"R","")))
        + (LEN(C188)-LEN(SUBSTITUTE(UPPER(C188),"Y","")))
        + (LEN(C188)-LEN(SUBSTITUTE(UPPER(C188),"M","")))
        + (LEN(C188)-LEN(SUBSTITUTE(UPPER(C188),"K","")))
        + (LEN(C188)-LEN(SUBSTITUTE(UPPER(C188),"S","")))
        + (LEN(C188)-LEN(SUBSTITUTE(UPPER(C188),"W","")))
        + 2*(LEN(C188)-LEN(SUBSTITUTE(UPPER(C188),"B","")))
        + 2*(LEN(C188)-LEN(SUBSTITUTE(UPPER(C188),"D","")))
        + 2*(LEN(C188)-LEN(SUBSTITUTE(UPPER(C188),"H","")))
        + 2*(LEN(C188)-LEN(SUBSTITUTE(UPPER(C188),"V","")))
        + 3*(LEN(C188)-LEN(SUBSTITUTE(UPPER(C188),"N","")))
      )
      *
      INDEX(PrimerPrices!$C$2:$C$500,
        MATCH(TRIM(E188) &amp; "|" &amp; TRIM(F188),
        PrimerPrices!$D$2:$D$500, 0)
      )
    ),
    INDEX(ProbePrices!$D$2:$D$500,
      MATCH(TRIM(D188) &amp; "|" &amp; TRIM(E188) &amp; "|" &amp; TRIM(F188),
      ProbePrices!$E$2:$E$500, 0)
    )
  )
  + (LEN(C188)-LEN(SUBSTITUTE(C188,"+",""))) * 10
  + (LEN(UPPER(C188))-LEN(SUBSTITUTE(UPPER(C188),"I",""))) * 10
  + (LEN(C188)-LEN(SUBSTITUTE(C188,"*",""))) * 10
)</f>
        <v/>
      </c>
      <c r="I188" s="32" t="str">
        <f t="shared" si="1"/>
        <v/>
      </c>
      <c r="J188" s="32" t="str">
        <f t="shared" si="2"/>
        <v/>
      </c>
      <c r="K188" s="40"/>
      <c r="L188" s="4"/>
      <c r="M188" s="5"/>
      <c r="N188" s="5"/>
      <c r="O188" s="5"/>
      <c r="P188" s="5"/>
      <c r="Q188" s="5"/>
      <c r="R188" s="5"/>
      <c r="S188" s="5"/>
      <c r="T188" s="5"/>
      <c r="U188" s="37" t="str">
        <f t="shared" si="3"/>
        <v/>
      </c>
      <c r="V188" s="37" t="str">
        <f t="shared" si="4"/>
        <v/>
      </c>
      <c r="W188" s="37" t="str">
        <f t="shared" si="5"/>
        <v/>
      </c>
      <c r="X188" s="37" t="str">
        <f t="shared" si="6"/>
        <v/>
      </c>
      <c r="Y188" s="37" t="str">
        <f t="shared" si="7"/>
        <v/>
      </c>
      <c r="Z188" s="37" t="str">
        <f t="shared" si="8"/>
        <v/>
      </c>
      <c r="AA188" s="38"/>
    </row>
    <row r="189" spans="1:27" ht="13.5" customHeight="1" x14ac:dyDescent="0.3">
      <c r="A189" s="39">
        <v>166</v>
      </c>
      <c r="B189" s="33"/>
      <c r="C189" s="33"/>
      <c r="D189" s="33"/>
      <c r="E189" s="34"/>
      <c r="F189" s="33"/>
      <c r="G189" s="32" t="str">
        <f t="shared" si="0"/>
        <v/>
      </c>
      <c r="H189" s="35" t="str">
        <f t="array" ref="H189">IF(
  ISBLANK(C189),
  "",
  IF(
    ISBLANK(D189),
    (
      (
        G189
        + (LEN(C189)-LEN(SUBSTITUTE(UPPER(C189),"R","")))
        + (LEN(C189)-LEN(SUBSTITUTE(UPPER(C189),"Y","")))
        + (LEN(C189)-LEN(SUBSTITUTE(UPPER(C189),"M","")))
        + (LEN(C189)-LEN(SUBSTITUTE(UPPER(C189),"K","")))
        + (LEN(C189)-LEN(SUBSTITUTE(UPPER(C189),"S","")))
        + (LEN(C189)-LEN(SUBSTITUTE(UPPER(C189),"W","")))
        + 2*(LEN(C189)-LEN(SUBSTITUTE(UPPER(C189),"B","")))
        + 2*(LEN(C189)-LEN(SUBSTITUTE(UPPER(C189),"D","")))
        + 2*(LEN(C189)-LEN(SUBSTITUTE(UPPER(C189),"H","")))
        + 2*(LEN(C189)-LEN(SUBSTITUTE(UPPER(C189),"V","")))
        + 3*(LEN(C189)-LEN(SUBSTITUTE(UPPER(C189),"N","")))
      )
      *
      INDEX(PrimerPrices!$C$2:$C$500,
        MATCH(TRIM(E189) &amp; "|" &amp; TRIM(F189),
        PrimerPrices!$D$2:$D$500, 0)
      )
    ),
    INDEX(ProbePrices!$D$2:$D$500,
      MATCH(TRIM(D189) &amp; "|" &amp; TRIM(E189) &amp; "|" &amp; TRIM(F189),
      ProbePrices!$E$2:$E$500, 0)
    )
  )
  + (LEN(C189)-LEN(SUBSTITUTE(C189,"+",""))) * 10
  + (LEN(UPPER(C189))-LEN(SUBSTITUTE(UPPER(C189),"I",""))) * 10
  + (LEN(C189)-LEN(SUBSTITUTE(C189,"*",""))) * 10
)</f>
        <v/>
      </c>
      <c r="I189" s="32" t="str">
        <f t="shared" si="1"/>
        <v/>
      </c>
      <c r="J189" s="32" t="str">
        <f t="shared" si="2"/>
        <v/>
      </c>
      <c r="K189" s="40"/>
      <c r="L189" s="4"/>
      <c r="M189" s="5"/>
      <c r="N189" s="5"/>
      <c r="O189" s="5"/>
      <c r="P189" s="5"/>
      <c r="Q189" s="5"/>
      <c r="R189" s="5"/>
      <c r="S189" s="5"/>
      <c r="T189" s="5"/>
      <c r="U189" s="37" t="str">
        <f t="shared" si="3"/>
        <v/>
      </c>
      <c r="V189" s="37" t="str">
        <f t="shared" si="4"/>
        <v/>
      </c>
      <c r="W189" s="37" t="str">
        <f t="shared" si="5"/>
        <v/>
      </c>
      <c r="X189" s="37" t="str">
        <f t="shared" si="6"/>
        <v/>
      </c>
      <c r="Y189" s="37" t="str">
        <f t="shared" si="7"/>
        <v/>
      </c>
      <c r="Z189" s="37" t="str">
        <f t="shared" si="8"/>
        <v/>
      </c>
      <c r="AA189" s="38"/>
    </row>
    <row r="190" spans="1:27" ht="13.5" customHeight="1" x14ac:dyDescent="0.3">
      <c r="A190" s="39">
        <v>167</v>
      </c>
      <c r="B190" s="33"/>
      <c r="C190" s="33"/>
      <c r="D190" s="33"/>
      <c r="E190" s="34"/>
      <c r="F190" s="33"/>
      <c r="G190" s="32" t="str">
        <f t="shared" si="0"/>
        <v/>
      </c>
      <c r="H190" s="35" t="str">
        <f t="array" ref="H190">IF(
  ISBLANK(C190),
  "",
  IF(
    ISBLANK(D190),
    (
      (
        G190
        + (LEN(C190)-LEN(SUBSTITUTE(UPPER(C190),"R","")))
        + (LEN(C190)-LEN(SUBSTITUTE(UPPER(C190),"Y","")))
        + (LEN(C190)-LEN(SUBSTITUTE(UPPER(C190),"M","")))
        + (LEN(C190)-LEN(SUBSTITUTE(UPPER(C190),"K","")))
        + (LEN(C190)-LEN(SUBSTITUTE(UPPER(C190),"S","")))
        + (LEN(C190)-LEN(SUBSTITUTE(UPPER(C190),"W","")))
        + 2*(LEN(C190)-LEN(SUBSTITUTE(UPPER(C190),"B","")))
        + 2*(LEN(C190)-LEN(SUBSTITUTE(UPPER(C190),"D","")))
        + 2*(LEN(C190)-LEN(SUBSTITUTE(UPPER(C190),"H","")))
        + 2*(LEN(C190)-LEN(SUBSTITUTE(UPPER(C190),"V","")))
        + 3*(LEN(C190)-LEN(SUBSTITUTE(UPPER(C190),"N","")))
      )
      *
      INDEX(PrimerPrices!$C$2:$C$500,
        MATCH(TRIM(E190) &amp; "|" &amp; TRIM(F190),
        PrimerPrices!$D$2:$D$500, 0)
      )
    ),
    INDEX(ProbePrices!$D$2:$D$500,
      MATCH(TRIM(D190) &amp; "|" &amp; TRIM(E190) &amp; "|" &amp; TRIM(F190),
      ProbePrices!$E$2:$E$500, 0)
    )
  )
  + (LEN(C190)-LEN(SUBSTITUTE(C190,"+",""))) * 10
  + (LEN(UPPER(C190))-LEN(SUBSTITUTE(UPPER(C190),"I",""))) * 10
  + (LEN(C190)-LEN(SUBSTITUTE(C190,"*",""))) * 10
)</f>
        <v/>
      </c>
      <c r="I190" s="32" t="str">
        <f t="shared" si="1"/>
        <v/>
      </c>
      <c r="J190" s="32" t="str">
        <f t="shared" si="2"/>
        <v/>
      </c>
      <c r="K190" s="40"/>
      <c r="L190" s="4"/>
      <c r="M190" s="5"/>
      <c r="N190" s="5"/>
      <c r="O190" s="5"/>
      <c r="P190" s="5"/>
      <c r="Q190" s="5"/>
      <c r="R190" s="5"/>
      <c r="S190" s="5"/>
      <c r="T190" s="5"/>
      <c r="U190" s="37" t="str">
        <f t="shared" si="3"/>
        <v/>
      </c>
      <c r="V190" s="37" t="str">
        <f t="shared" si="4"/>
        <v/>
      </c>
      <c r="W190" s="37" t="str">
        <f t="shared" si="5"/>
        <v/>
      </c>
      <c r="X190" s="37" t="str">
        <f t="shared" si="6"/>
        <v/>
      </c>
      <c r="Y190" s="37" t="str">
        <f t="shared" si="7"/>
        <v/>
      </c>
      <c r="Z190" s="37" t="str">
        <f t="shared" si="8"/>
        <v/>
      </c>
      <c r="AA190" s="38"/>
    </row>
    <row r="191" spans="1:27" ht="13.5" customHeight="1" x14ac:dyDescent="0.3">
      <c r="A191" s="39">
        <v>168</v>
      </c>
      <c r="B191" s="33"/>
      <c r="C191" s="33"/>
      <c r="D191" s="33"/>
      <c r="E191" s="34"/>
      <c r="F191" s="33"/>
      <c r="G191" s="32" t="str">
        <f t="shared" si="0"/>
        <v/>
      </c>
      <c r="H191" s="35" t="str">
        <f t="array" ref="H191">IF(
  ISBLANK(C191),
  "",
  IF(
    ISBLANK(D191),
    (
      (
        G191
        + (LEN(C191)-LEN(SUBSTITUTE(UPPER(C191),"R","")))
        + (LEN(C191)-LEN(SUBSTITUTE(UPPER(C191),"Y","")))
        + (LEN(C191)-LEN(SUBSTITUTE(UPPER(C191),"M","")))
        + (LEN(C191)-LEN(SUBSTITUTE(UPPER(C191),"K","")))
        + (LEN(C191)-LEN(SUBSTITUTE(UPPER(C191),"S","")))
        + (LEN(C191)-LEN(SUBSTITUTE(UPPER(C191),"W","")))
        + 2*(LEN(C191)-LEN(SUBSTITUTE(UPPER(C191),"B","")))
        + 2*(LEN(C191)-LEN(SUBSTITUTE(UPPER(C191),"D","")))
        + 2*(LEN(C191)-LEN(SUBSTITUTE(UPPER(C191),"H","")))
        + 2*(LEN(C191)-LEN(SUBSTITUTE(UPPER(C191),"V","")))
        + 3*(LEN(C191)-LEN(SUBSTITUTE(UPPER(C191),"N","")))
      )
      *
      INDEX(PrimerPrices!$C$2:$C$500,
        MATCH(TRIM(E191) &amp; "|" &amp; TRIM(F191),
        PrimerPrices!$D$2:$D$500, 0)
      )
    ),
    INDEX(ProbePrices!$D$2:$D$500,
      MATCH(TRIM(D191) &amp; "|" &amp; TRIM(E191) &amp; "|" &amp; TRIM(F191),
      ProbePrices!$E$2:$E$500, 0)
    )
  )
  + (LEN(C191)-LEN(SUBSTITUTE(C191,"+",""))) * 10
  + (LEN(UPPER(C191))-LEN(SUBSTITUTE(UPPER(C191),"I",""))) * 10
  + (LEN(C191)-LEN(SUBSTITUTE(C191,"*",""))) * 10
)</f>
        <v/>
      </c>
      <c r="I191" s="32" t="str">
        <f t="shared" si="1"/>
        <v/>
      </c>
      <c r="J191" s="32" t="str">
        <f t="shared" si="2"/>
        <v/>
      </c>
      <c r="K191" s="40"/>
      <c r="L191" s="4"/>
      <c r="M191" s="5"/>
      <c r="N191" s="5"/>
      <c r="O191" s="5"/>
      <c r="P191" s="5"/>
      <c r="Q191" s="5"/>
      <c r="R191" s="5"/>
      <c r="S191" s="5"/>
      <c r="T191" s="5"/>
      <c r="U191" s="37" t="str">
        <f t="shared" si="3"/>
        <v/>
      </c>
      <c r="V191" s="37" t="str">
        <f t="shared" si="4"/>
        <v/>
      </c>
      <c r="W191" s="37" t="str">
        <f t="shared" si="5"/>
        <v/>
      </c>
      <c r="X191" s="37" t="str">
        <f t="shared" si="6"/>
        <v/>
      </c>
      <c r="Y191" s="37" t="str">
        <f t="shared" si="7"/>
        <v/>
      </c>
      <c r="Z191" s="37" t="str">
        <f t="shared" si="8"/>
        <v/>
      </c>
      <c r="AA191" s="38"/>
    </row>
    <row r="192" spans="1:27" ht="13.5" customHeight="1" x14ac:dyDescent="0.3">
      <c r="A192" s="39">
        <v>169</v>
      </c>
      <c r="B192" s="33"/>
      <c r="C192" s="33"/>
      <c r="D192" s="33"/>
      <c r="E192" s="34"/>
      <c r="F192" s="33"/>
      <c r="G192" s="32" t="str">
        <f t="shared" si="0"/>
        <v/>
      </c>
      <c r="H192" s="35" t="str">
        <f t="array" ref="H192">IF(
  ISBLANK(C192),
  "",
  IF(
    ISBLANK(D192),
    (
      (
        G192
        + (LEN(C192)-LEN(SUBSTITUTE(UPPER(C192),"R","")))
        + (LEN(C192)-LEN(SUBSTITUTE(UPPER(C192),"Y","")))
        + (LEN(C192)-LEN(SUBSTITUTE(UPPER(C192),"M","")))
        + (LEN(C192)-LEN(SUBSTITUTE(UPPER(C192),"K","")))
        + (LEN(C192)-LEN(SUBSTITUTE(UPPER(C192),"S","")))
        + (LEN(C192)-LEN(SUBSTITUTE(UPPER(C192),"W","")))
        + 2*(LEN(C192)-LEN(SUBSTITUTE(UPPER(C192),"B","")))
        + 2*(LEN(C192)-LEN(SUBSTITUTE(UPPER(C192),"D","")))
        + 2*(LEN(C192)-LEN(SUBSTITUTE(UPPER(C192),"H","")))
        + 2*(LEN(C192)-LEN(SUBSTITUTE(UPPER(C192),"V","")))
        + 3*(LEN(C192)-LEN(SUBSTITUTE(UPPER(C192),"N","")))
      )
      *
      INDEX(PrimerPrices!$C$2:$C$500,
        MATCH(TRIM(E192) &amp; "|" &amp; TRIM(F192),
        PrimerPrices!$D$2:$D$500, 0)
      )
    ),
    INDEX(ProbePrices!$D$2:$D$500,
      MATCH(TRIM(D192) &amp; "|" &amp; TRIM(E192) &amp; "|" &amp; TRIM(F192),
      ProbePrices!$E$2:$E$500, 0)
    )
  )
  + (LEN(C192)-LEN(SUBSTITUTE(C192,"+",""))) * 10
  + (LEN(UPPER(C192))-LEN(SUBSTITUTE(UPPER(C192),"I",""))) * 10
  + (LEN(C192)-LEN(SUBSTITUTE(C192,"*",""))) * 10
)</f>
        <v/>
      </c>
      <c r="I192" s="32" t="str">
        <f t="shared" si="1"/>
        <v/>
      </c>
      <c r="J192" s="32" t="str">
        <f t="shared" si="2"/>
        <v/>
      </c>
      <c r="K192" s="40"/>
      <c r="L192" s="4"/>
      <c r="M192" s="5"/>
      <c r="N192" s="5"/>
      <c r="O192" s="5"/>
      <c r="P192" s="5"/>
      <c r="Q192" s="5"/>
      <c r="R192" s="5"/>
      <c r="S192" s="5"/>
      <c r="T192" s="5"/>
      <c r="U192" s="37" t="str">
        <f t="shared" si="3"/>
        <v/>
      </c>
      <c r="V192" s="37" t="str">
        <f t="shared" si="4"/>
        <v/>
      </c>
      <c r="W192" s="37" t="str">
        <f t="shared" si="5"/>
        <v/>
      </c>
      <c r="X192" s="37" t="str">
        <f t="shared" si="6"/>
        <v/>
      </c>
      <c r="Y192" s="37" t="str">
        <f t="shared" si="7"/>
        <v/>
      </c>
      <c r="Z192" s="37" t="str">
        <f t="shared" si="8"/>
        <v/>
      </c>
      <c r="AA192" s="38"/>
    </row>
    <row r="193" spans="1:27" ht="13.5" customHeight="1" x14ac:dyDescent="0.3">
      <c r="A193" s="39">
        <v>170</v>
      </c>
      <c r="B193" s="33"/>
      <c r="C193" s="33"/>
      <c r="D193" s="33"/>
      <c r="E193" s="34"/>
      <c r="F193" s="33"/>
      <c r="G193" s="32" t="str">
        <f t="shared" si="0"/>
        <v/>
      </c>
      <c r="H193" s="35" t="str">
        <f t="array" ref="H193">IF(
  ISBLANK(C193),
  "",
  IF(
    ISBLANK(D193),
    (
      (
        G193
        + (LEN(C193)-LEN(SUBSTITUTE(UPPER(C193),"R","")))
        + (LEN(C193)-LEN(SUBSTITUTE(UPPER(C193),"Y","")))
        + (LEN(C193)-LEN(SUBSTITUTE(UPPER(C193),"M","")))
        + (LEN(C193)-LEN(SUBSTITUTE(UPPER(C193),"K","")))
        + (LEN(C193)-LEN(SUBSTITUTE(UPPER(C193),"S","")))
        + (LEN(C193)-LEN(SUBSTITUTE(UPPER(C193),"W","")))
        + 2*(LEN(C193)-LEN(SUBSTITUTE(UPPER(C193),"B","")))
        + 2*(LEN(C193)-LEN(SUBSTITUTE(UPPER(C193),"D","")))
        + 2*(LEN(C193)-LEN(SUBSTITUTE(UPPER(C193),"H","")))
        + 2*(LEN(C193)-LEN(SUBSTITUTE(UPPER(C193),"V","")))
        + 3*(LEN(C193)-LEN(SUBSTITUTE(UPPER(C193),"N","")))
      )
      *
      INDEX(PrimerPrices!$C$2:$C$500,
        MATCH(TRIM(E193) &amp; "|" &amp; TRIM(F193),
        PrimerPrices!$D$2:$D$500, 0)
      )
    ),
    INDEX(ProbePrices!$D$2:$D$500,
      MATCH(TRIM(D193) &amp; "|" &amp; TRIM(E193) &amp; "|" &amp; TRIM(F193),
      ProbePrices!$E$2:$E$500, 0)
    )
  )
  + (LEN(C193)-LEN(SUBSTITUTE(C193,"+",""))) * 10
  + (LEN(UPPER(C193))-LEN(SUBSTITUTE(UPPER(C193),"I",""))) * 10
  + (LEN(C193)-LEN(SUBSTITUTE(C193,"*",""))) * 10
)</f>
        <v/>
      </c>
      <c r="I193" s="32" t="str">
        <f t="shared" si="1"/>
        <v/>
      </c>
      <c r="J193" s="32" t="str">
        <f t="shared" si="2"/>
        <v/>
      </c>
      <c r="K193" s="40"/>
      <c r="L193" s="4"/>
      <c r="M193" s="5"/>
      <c r="N193" s="5"/>
      <c r="O193" s="5"/>
      <c r="P193" s="5"/>
      <c r="Q193" s="5"/>
      <c r="R193" s="5"/>
      <c r="S193" s="5"/>
      <c r="T193" s="5"/>
      <c r="U193" s="37" t="str">
        <f t="shared" si="3"/>
        <v/>
      </c>
      <c r="V193" s="37" t="str">
        <f t="shared" si="4"/>
        <v/>
      </c>
      <c r="W193" s="37" t="str">
        <f t="shared" si="5"/>
        <v/>
      </c>
      <c r="X193" s="37" t="str">
        <f t="shared" si="6"/>
        <v/>
      </c>
      <c r="Y193" s="37" t="str">
        <f t="shared" si="7"/>
        <v/>
      </c>
      <c r="Z193" s="37" t="str">
        <f t="shared" si="8"/>
        <v/>
      </c>
      <c r="AA193" s="38"/>
    </row>
    <row r="194" spans="1:27" ht="13.5" customHeight="1" x14ac:dyDescent="0.3">
      <c r="A194" s="39">
        <v>171</v>
      </c>
      <c r="B194" s="33"/>
      <c r="C194" s="33"/>
      <c r="D194" s="33"/>
      <c r="E194" s="34"/>
      <c r="F194" s="33"/>
      <c r="G194" s="32" t="str">
        <f t="shared" si="0"/>
        <v/>
      </c>
      <c r="H194" s="35" t="str">
        <f t="array" ref="H194">IF(
  ISBLANK(C194),
  "",
  IF(
    ISBLANK(D194),
    (
      (
        G194
        + (LEN(C194)-LEN(SUBSTITUTE(UPPER(C194),"R","")))
        + (LEN(C194)-LEN(SUBSTITUTE(UPPER(C194),"Y","")))
        + (LEN(C194)-LEN(SUBSTITUTE(UPPER(C194),"M","")))
        + (LEN(C194)-LEN(SUBSTITUTE(UPPER(C194),"K","")))
        + (LEN(C194)-LEN(SUBSTITUTE(UPPER(C194),"S","")))
        + (LEN(C194)-LEN(SUBSTITUTE(UPPER(C194),"W","")))
        + 2*(LEN(C194)-LEN(SUBSTITUTE(UPPER(C194),"B","")))
        + 2*(LEN(C194)-LEN(SUBSTITUTE(UPPER(C194),"D","")))
        + 2*(LEN(C194)-LEN(SUBSTITUTE(UPPER(C194),"H","")))
        + 2*(LEN(C194)-LEN(SUBSTITUTE(UPPER(C194),"V","")))
        + 3*(LEN(C194)-LEN(SUBSTITUTE(UPPER(C194),"N","")))
      )
      *
      INDEX(PrimerPrices!$C$2:$C$500,
        MATCH(TRIM(E194) &amp; "|" &amp; TRIM(F194),
        PrimerPrices!$D$2:$D$500, 0)
      )
    ),
    INDEX(ProbePrices!$D$2:$D$500,
      MATCH(TRIM(D194) &amp; "|" &amp; TRIM(E194) &amp; "|" &amp; TRIM(F194),
      ProbePrices!$E$2:$E$500, 0)
    )
  )
  + (LEN(C194)-LEN(SUBSTITUTE(C194,"+",""))) * 10
  + (LEN(UPPER(C194))-LEN(SUBSTITUTE(UPPER(C194),"I",""))) * 10
  + (LEN(C194)-LEN(SUBSTITUTE(C194,"*",""))) * 10
)</f>
        <v/>
      </c>
      <c r="I194" s="32" t="str">
        <f t="shared" si="1"/>
        <v/>
      </c>
      <c r="J194" s="32" t="str">
        <f t="shared" si="2"/>
        <v/>
      </c>
      <c r="K194" s="40"/>
      <c r="L194" s="4"/>
      <c r="M194" s="5"/>
      <c r="N194" s="5"/>
      <c r="O194" s="5"/>
      <c r="P194" s="5"/>
      <c r="Q194" s="5"/>
      <c r="R194" s="5"/>
      <c r="S194" s="5"/>
      <c r="T194" s="5"/>
      <c r="U194" s="37" t="str">
        <f t="shared" si="3"/>
        <v/>
      </c>
      <c r="V194" s="37" t="str">
        <f t="shared" si="4"/>
        <v/>
      </c>
      <c r="W194" s="37" t="str">
        <f t="shared" si="5"/>
        <v/>
      </c>
      <c r="X194" s="37" t="str">
        <f t="shared" si="6"/>
        <v/>
      </c>
      <c r="Y194" s="37" t="str">
        <f t="shared" si="7"/>
        <v/>
      </c>
      <c r="Z194" s="37" t="str">
        <f t="shared" si="8"/>
        <v/>
      </c>
      <c r="AA194" s="38"/>
    </row>
    <row r="195" spans="1:27" ht="13.5" customHeight="1" x14ac:dyDescent="0.3">
      <c r="A195" s="39">
        <v>172</v>
      </c>
      <c r="B195" s="33"/>
      <c r="C195" s="33"/>
      <c r="D195" s="33"/>
      <c r="E195" s="34"/>
      <c r="F195" s="33"/>
      <c r="G195" s="32" t="str">
        <f t="shared" si="0"/>
        <v/>
      </c>
      <c r="H195" s="35" t="str">
        <f t="array" ref="H195">IF(
  ISBLANK(C195),
  "",
  IF(
    ISBLANK(D195),
    (
      (
        G195
        + (LEN(C195)-LEN(SUBSTITUTE(UPPER(C195),"R","")))
        + (LEN(C195)-LEN(SUBSTITUTE(UPPER(C195),"Y","")))
        + (LEN(C195)-LEN(SUBSTITUTE(UPPER(C195),"M","")))
        + (LEN(C195)-LEN(SUBSTITUTE(UPPER(C195),"K","")))
        + (LEN(C195)-LEN(SUBSTITUTE(UPPER(C195),"S","")))
        + (LEN(C195)-LEN(SUBSTITUTE(UPPER(C195),"W","")))
        + 2*(LEN(C195)-LEN(SUBSTITUTE(UPPER(C195),"B","")))
        + 2*(LEN(C195)-LEN(SUBSTITUTE(UPPER(C195),"D","")))
        + 2*(LEN(C195)-LEN(SUBSTITUTE(UPPER(C195),"H","")))
        + 2*(LEN(C195)-LEN(SUBSTITUTE(UPPER(C195),"V","")))
        + 3*(LEN(C195)-LEN(SUBSTITUTE(UPPER(C195),"N","")))
      )
      *
      INDEX(PrimerPrices!$C$2:$C$500,
        MATCH(TRIM(E195) &amp; "|" &amp; TRIM(F195),
        PrimerPrices!$D$2:$D$500, 0)
      )
    ),
    INDEX(ProbePrices!$D$2:$D$500,
      MATCH(TRIM(D195) &amp; "|" &amp; TRIM(E195) &amp; "|" &amp; TRIM(F195),
      ProbePrices!$E$2:$E$500, 0)
    )
  )
  + (LEN(C195)-LEN(SUBSTITUTE(C195,"+",""))) * 10
  + (LEN(UPPER(C195))-LEN(SUBSTITUTE(UPPER(C195),"I",""))) * 10
  + (LEN(C195)-LEN(SUBSTITUTE(C195,"*",""))) * 10
)</f>
        <v/>
      </c>
      <c r="I195" s="32" t="str">
        <f t="shared" si="1"/>
        <v/>
      </c>
      <c r="J195" s="32" t="str">
        <f t="shared" si="2"/>
        <v/>
      </c>
      <c r="K195" s="40"/>
      <c r="L195" s="4"/>
      <c r="M195" s="5"/>
      <c r="N195" s="5"/>
      <c r="O195" s="5"/>
      <c r="P195" s="5"/>
      <c r="Q195" s="5"/>
      <c r="R195" s="5"/>
      <c r="S195" s="5"/>
      <c r="T195" s="5"/>
      <c r="U195" s="37" t="str">
        <f t="shared" si="3"/>
        <v/>
      </c>
      <c r="V195" s="37" t="str">
        <f t="shared" si="4"/>
        <v/>
      </c>
      <c r="W195" s="37" t="str">
        <f t="shared" si="5"/>
        <v/>
      </c>
      <c r="X195" s="37" t="str">
        <f t="shared" si="6"/>
        <v/>
      </c>
      <c r="Y195" s="37" t="str">
        <f t="shared" si="7"/>
        <v/>
      </c>
      <c r="Z195" s="37" t="str">
        <f t="shared" si="8"/>
        <v/>
      </c>
      <c r="AA195" s="38"/>
    </row>
    <row r="196" spans="1:27" ht="13.5" customHeight="1" x14ac:dyDescent="0.3">
      <c r="A196" s="39">
        <v>173</v>
      </c>
      <c r="B196" s="33"/>
      <c r="C196" s="33"/>
      <c r="D196" s="33"/>
      <c r="E196" s="34"/>
      <c r="F196" s="33"/>
      <c r="G196" s="32" t="str">
        <f t="shared" si="0"/>
        <v/>
      </c>
      <c r="H196" s="35" t="str">
        <f t="array" ref="H196">IF(
  ISBLANK(C196),
  "",
  IF(
    ISBLANK(D196),
    (
      (
        G196
        + (LEN(C196)-LEN(SUBSTITUTE(UPPER(C196),"R","")))
        + (LEN(C196)-LEN(SUBSTITUTE(UPPER(C196),"Y","")))
        + (LEN(C196)-LEN(SUBSTITUTE(UPPER(C196),"M","")))
        + (LEN(C196)-LEN(SUBSTITUTE(UPPER(C196),"K","")))
        + (LEN(C196)-LEN(SUBSTITUTE(UPPER(C196),"S","")))
        + (LEN(C196)-LEN(SUBSTITUTE(UPPER(C196),"W","")))
        + 2*(LEN(C196)-LEN(SUBSTITUTE(UPPER(C196),"B","")))
        + 2*(LEN(C196)-LEN(SUBSTITUTE(UPPER(C196),"D","")))
        + 2*(LEN(C196)-LEN(SUBSTITUTE(UPPER(C196),"H","")))
        + 2*(LEN(C196)-LEN(SUBSTITUTE(UPPER(C196),"V","")))
        + 3*(LEN(C196)-LEN(SUBSTITUTE(UPPER(C196),"N","")))
      )
      *
      INDEX(PrimerPrices!$C$2:$C$500,
        MATCH(TRIM(E196) &amp; "|" &amp; TRIM(F196),
        PrimerPrices!$D$2:$D$500, 0)
      )
    ),
    INDEX(ProbePrices!$D$2:$D$500,
      MATCH(TRIM(D196) &amp; "|" &amp; TRIM(E196) &amp; "|" &amp; TRIM(F196),
      ProbePrices!$E$2:$E$500, 0)
    )
  )
  + (LEN(C196)-LEN(SUBSTITUTE(C196,"+",""))) * 10
  + (LEN(UPPER(C196))-LEN(SUBSTITUTE(UPPER(C196),"I",""))) * 10
  + (LEN(C196)-LEN(SUBSTITUTE(C196,"*",""))) * 10
)</f>
        <v/>
      </c>
      <c r="I196" s="32" t="str">
        <f t="shared" si="1"/>
        <v/>
      </c>
      <c r="J196" s="32" t="str">
        <f t="shared" si="2"/>
        <v/>
      </c>
      <c r="K196" s="40"/>
      <c r="L196" s="4"/>
      <c r="M196" s="5"/>
      <c r="N196" s="5"/>
      <c r="O196" s="5"/>
      <c r="P196" s="5"/>
      <c r="Q196" s="5"/>
      <c r="R196" s="5"/>
      <c r="S196" s="5"/>
      <c r="T196" s="5"/>
      <c r="U196" s="37" t="str">
        <f t="shared" si="3"/>
        <v/>
      </c>
      <c r="V196" s="37" t="str">
        <f t="shared" si="4"/>
        <v/>
      </c>
      <c r="W196" s="37" t="str">
        <f t="shared" si="5"/>
        <v/>
      </c>
      <c r="X196" s="37" t="str">
        <f t="shared" si="6"/>
        <v/>
      </c>
      <c r="Y196" s="37" t="str">
        <f t="shared" si="7"/>
        <v/>
      </c>
      <c r="Z196" s="37" t="str">
        <f t="shared" si="8"/>
        <v/>
      </c>
      <c r="AA196" s="38"/>
    </row>
    <row r="197" spans="1:27" ht="13.5" customHeight="1" x14ac:dyDescent="0.3">
      <c r="A197" s="39">
        <v>174</v>
      </c>
      <c r="B197" s="33"/>
      <c r="C197" s="33"/>
      <c r="D197" s="33"/>
      <c r="E197" s="34"/>
      <c r="F197" s="33"/>
      <c r="G197" s="32" t="str">
        <f t="shared" si="0"/>
        <v/>
      </c>
      <c r="H197" s="35" t="str">
        <f t="array" ref="H197">IF(
  ISBLANK(C197),
  "",
  IF(
    ISBLANK(D197),
    (
      (
        G197
        + (LEN(C197)-LEN(SUBSTITUTE(UPPER(C197),"R","")))
        + (LEN(C197)-LEN(SUBSTITUTE(UPPER(C197),"Y","")))
        + (LEN(C197)-LEN(SUBSTITUTE(UPPER(C197),"M","")))
        + (LEN(C197)-LEN(SUBSTITUTE(UPPER(C197),"K","")))
        + (LEN(C197)-LEN(SUBSTITUTE(UPPER(C197),"S","")))
        + (LEN(C197)-LEN(SUBSTITUTE(UPPER(C197),"W","")))
        + 2*(LEN(C197)-LEN(SUBSTITUTE(UPPER(C197),"B","")))
        + 2*(LEN(C197)-LEN(SUBSTITUTE(UPPER(C197),"D","")))
        + 2*(LEN(C197)-LEN(SUBSTITUTE(UPPER(C197),"H","")))
        + 2*(LEN(C197)-LEN(SUBSTITUTE(UPPER(C197),"V","")))
        + 3*(LEN(C197)-LEN(SUBSTITUTE(UPPER(C197),"N","")))
      )
      *
      INDEX(PrimerPrices!$C$2:$C$500,
        MATCH(TRIM(E197) &amp; "|" &amp; TRIM(F197),
        PrimerPrices!$D$2:$D$500, 0)
      )
    ),
    INDEX(ProbePrices!$D$2:$D$500,
      MATCH(TRIM(D197) &amp; "|" &amp; TRIM(E197) &amp; "|" &amp; TRIM(F197),
      ProbePrices!$E$2:$E$500, 0)
    )
  )
  + (LEN(C197)-LEN(SUBSTITUTE(C197,"+",""))) * 10
  + (LEN(UPPER(C197))-LEN(SUBSTITUTE(UPPER(C197),"I",""))) * 10
  + (LEN(C197)-LEN(SUBSTITUTE(C197,"*",""))) * 10
)</f>
        <v/>
      </c>
      <c r="I197" s="32" t="str">
        <f t="shared" si="1"/>
        <v/>
      </c>
      <c r="J197" s="32" t="str">
        <f t="shared" si="2"/>
        <v/>
      </c>
      <c r="K197" s="40"/>
      <c r="L197" s="4"/>
      <c r="M197" s="5"/>
      <c r="N197" s="5"/>
      <c r="O197" s="5"/>
      <c r="P197" s="5"/>
      <c r="Q197" s="5"/>
      <c r="R197" s="5"/>
      <c r="S197" s="5"/>
      <c r="T197" s="5"/>
      <c r="U197" s="37" t="str">
        <f t="shared" si="3"/>
        <v/>
      </c>
      <c r="V197" s="37" t="str">
        <f t="shared" si="4"/>
        <v/>
      </c>
      <c r="W197" s="37" t="str">
        <f t="shared" si="5"/>
        <v/>
      </c>
      <c r="X197" s="37" t="str">
        <f t="shared" si="6"/>
        <v/>
      </c>
      <c r="Y197" s="37" t="str">
        <f t="shared" si="7"/>
        <v/>
      </c>
      <c r="Z197" s="37" t="str">
        <f t="shared" si="8"/>
        <v/>
      </c>
      <c r="AA197" s="38"/>
    </row>
    <row r="198" spans="1:27" ht="13.5" customHeight="1" x14ac:dyDescent="0.3">
      <c r="A198" s="39">
        <v>175</v>
      </c>
      <c r="B198" s="33"/>
      <c r="C198" s="33"/>
      <c r="D198" s="33"/>
      <c r="E198" s="34"/>
      <c r="F198" s="33"/>
      <c r="G198" s="32" t="str">
        <f t="shared" si="0"/>
        <v/>
      </c>
      <c r="H198" s="35" t="str">
        <f t="array" ref="H198">IF(
  ISBLANK(C198),
  "",
  IF(
    ISBLANK(D198),
    (
      (
        G198
        + (LEN(C198)-LEN(SUBSTITUTE(UPPER(C198),"R","")))
        + (LEN(C198)-LEN(SUBSTITUTE(UPPER(C198),"Y","")))
        + (LEN(C198)-LEN(SUBSTITUTE(UPPER(C198),"M","")))
        + (LEN(C198)-LEN(SUBSTITUTE(UPPER(C198),"K","")))
        + (LEN(C198)-LEN(SUBSTITUTE(UPPER(C198),"S","")))
        + (LEN(C198)-LEN(SUBSTITUTE(UPPER(C198),"W","")))
        + 2*(LEN(C198)-LEN(SUBSTITUTE(UPPER(C198),"B","")))
        + 2*(LEN(C198)-LEN(SUBSTITUTE(UPPER(C198),"D","")))
        + 2*(LEN(C198)-LEN(SUBSTITUTE(UPPER(C198),"H","")))
        + 2*(LEN(C198)-LEN(SUBSTITUTE(UPPER(C198),"V","")))
        + 3*(LEN(C198)-LEN(SUBSTITUTE(UPPER(C198),"N","")))
      )
      *
      INDEX(PrimerPrices!$C$2:$C$500,
        MATCH(TRIM(E198) &amp; "|" &amp; TRIM(F198),
        PrimerPrices!$D$2:$D$500, 0)
      )
    ),
    INDEX(ProbePrices!$D$2:$D$500,
      MATCH(TRIM(D198) &amp; "|" &amp; TRIM(E198) &amp; "|" &amp; TRIM(F198),
      ProbePrices!$E$2:$E$500, 0)
    )
  )
  + (LEN(C198)-LEN(SUBSTITUTE(C198,"+",""))) * 10
  + (LEN(UPPER(C198))-LEN(SUBSTITUTE(UPPER(C198),"I",""))) * 10
  + (LEN(C198)-LEN(SUBSTITUTE(C198,"*",""))) * 10
)</f>
        <v/>
      </c>
      <c r="I198" s="32" t="str">
        <f t="shared" si="1"/>
        <v/>
      </c>
      <c r="J198" s="32" t="str">
        <f t="shared" si="2"/>
        <v/>
      </c>
      <c r="K198" s="40"/>
      <c r="L198" s="4"/>
      <c r="M198" s="5"/>
      <c r="N198" s="5"/>
      <c r="O198" s="5"/>
      <c r="P198" s="5"/>
      <c r="Q198" s="5"/>
      <c r="R198" s="5"/>
      <c r="S198" s="5"/>
      <c r="T198" s="5"/>
      <c r="U198" s="37" t="str">
        <f t="shared" si="3"/>
        <v/>
      </c>
      <c r="V198" s="37" t="str">
        <f t="shared" si="4"/>
        <v/>
      </c>
      <c r="W198" s="37" t="str">
        <f t="shared" si="5"/>
        <v/>
      </c>
      <c r="X198" s="37" t="str">
        <f t="shared" si="6"/>
        <v/>
      </c>
      <c r="Y198" s="37" t="str">
        <f t="shared" si="7"/>
        <v/>
      </c>
      <c r="Z198" s="37" t="str">
        <f t="shared" si="8"/>
        <v/>
      </c>
      <c r="AA198" s="38"/>
    </row>
    <row r="199" spans="1:27" ht="13.5" customHeight="1" x14ac:dyDescent="0.3">
      <c r="A199" s="39">
        <v>176</v>
      </c>
      <c r="B199" s="33"/>
      <c r="C199" s="33"/>
      <c r="D199" s="33"/>
      <c r="E199" s="34"/>
      <c r="F199" s="33"/>
      <c r="G199" s="32" t="str">
        <f t="shared" si="0"/>
        <v/>
      </c>
      <c r="H199" s="35" t="str">
        <f t="array" ref="H199">IF(
  ISBLANK(C199),
  "",
  IF(
    ISBLANK(D199),
    (
      (
        G199
        + (LEN(C199)-LEN(SUBSTITUTE(UPPER(C199),"R","")))
        + (LEN(C199)-LEN(SUBSTITUTE(UPPER(C199),"Y","")))
        + (LEN(C199)-LEN(SUBSTITUTE(UPPER(C199),"M","")))
        + (LEN(C199)-LEN(SUBSTITUTE(UPPER(C199),"K","")))
        + (LEN(C199)-LEN(SUBSTITUTE(UPPER(C199),"S","")))
        + (LEN(C199)-LEN(SUBSTITUTE(UPPER(C199),"W","")))
        + 2*(LEN(C199)-LEN(SUBSTITUTE(UPPER(C199),"B","")))
        + 2*(LEN(C199)-LEN(SUBSTITUTE(UPPER(C199),"D","")))
        + 2*(LEN(C199)-LEN(SUBSTITUTE(UPPER(C199),"H","")))
        + 2*(LEN(C199)-LEN(SUBSTITUTE(UPPER(C199),"V","")))
        + 3*(LEN(C199)-LEN(SUBSTITUTE(UPPER(C199),"N","")))
      )
      *
      INDEX(PrimerPrices!$C$2:$C$500,
        MATCH(TRIM(E199) &amp; "|" &amp; TRIM(F199),
        PrimerPrices!$D$2:$D$500, 0)
      )
    ),
    INDEX(ProbePrices!$D$2:$D$500,
      MATCH(TRIM(D199) &amp; "|" &amp; TRIM(E199) &amp; "|" &amp; TRIM(F199),
      ProbePrices!$E$2:$E$500, 0)
    )
  )
  + (LEN(C199)-LEN(SUBSTITUTE(C199,"+",""))) * 10
  + (LEN(UPPER(C199))-LEN(SUBSTITUTE(UPPER(C199),"I",""))) * 10
  + (LEN(C199)-LEN(SUBSTITUTE(C199,"*",""))) * 10
)</f>
        <v/>
      </c>
      <c r="I199" s="32" t="str">
        <f t="shared" si="1"/>
        <v/>
      </c>
      <c r="J199" s="32" t="str">
        <f t="shared" si="2"/>
        <v/>
      </c>
      <c r="K199" s="40"/>
      <c r="L199" s="4"/>
      <c r="M199" s="5"/>
      <c r="N199" s="5"/>
      <c r="O199" s="5"/>
      <c r="P199" s="5"/>
      <c r="Q199" s="5"/>
      <c r="R199" s="5"/>
      <c r="S199" s="5"/>
      <c r="T199" s="5"/>
      <c r="U199" s="37" t="str">
        <f t="shared" si="3"/>
        <v/>
      </c>
      <c r="V199" s="37" t="str">
        <f t="shared" si="4"/>
        <v/>
      </c>
      <c r="W199" s="37" t="str">
        <f t="shared" si="5"/>
        <v/>
      </c>
      <c r="X199" s="37" t="str">
        <f t="shared" si="6"/>
        <v/>
      </c>
      <c r="Y199" s="37" t="str">
        <f t="shared" si="7"/>
        <v/>
      </c>
      <c r="Z199" s="37" t="str">
        <f t="shared" si="8"/>
        <v/>
      </c>
      <c r="AA199" s="38"/>
    </row>
    <row r="200" spans="1:27" ht="13.5" customHeight="1" x14ac:dyDescent="0.3">
      <c r="A200" s="39">
        <v>177</v>
      </c>
      <c r="B200" s="33"/>
      <c r="C200" s="33"/>
      <c r="D200" s="33"/>
      <c r="E200" s="34"/>
      <c r="F200" s="33"/>
      <c r="G200" s="32" t="str">
        <f t="shared" si="0"/>
        <v/>
      </c>
      <c r="H200" s="35" t="str">
        <f t="array" ref="H200">IF(
  ISBLANK(C200),
  "",
  IF(
    ISBLANK(D200),
    (
      (
        G200
        + (LEN(C200)-LEN(SUBSTITUTE(UPPER(C200),"R","")))
        + (LEN(C200)-LEN(SUBSTITUTE(UPPER(C200),"Y","")))
        + (LEN(C200)-LEN(SUBSTITUTE(UPPER(C200),"M","")))
        + (LEN(C200)-LEN(SUBSTITUTE(UPPER(C200),"K","")))
        + (LEN(C200)-LEN(SUBSTITUTE(UPPER(C200),"S","")))
        + (LEN(C200)-LEN(SUBSTITUTE(UPPER(C200),"W","")))
        + 2*(LEN(C200)-LEN(SUBSTITUTE(UPPER(C200),"B","")))
        + 2*(LEN(C200)-LEN(SUBSTITUTE(UPPER(C200),"D","")))
        + 2*(LEN(C200)-LEN(SUBSTITUTE(UPPER(C200),"H","")))
        + 2*(LEN(C200)-LEN(SUBSTITUTE(UPPER(C200),"V","")))
        + 3*(LEN(C200)-LEN(SUBSTITUTE(UPPER(C200),"N","")))
      )
      *
      INDEX(PrimerPrices!$C$2:$C$500,
        MATCH(TRIM(E200) &amp; "|" &amp; TRIM(F200),
        PrimerPrices!$D$2:$D$500, 0)
      )
    ),
    INDEX(ProbePrices!$D$2:$D$500,
      MATCH(TRIM(D200) &amp; "|" &amp; TRIM(E200) &amp; "|" &amp; TRIM(F200),
      ProbePrices!$E$2:$E$500, 0)
    )
  )
  + (LEN(C200)-LEN(SUBSTITUTE(C200,"+",""))) * 10
  + (LEN(UPPER(C200))-LEN(SUBSTITUTE(UPPER(C200),"I",""))) * 10
  + (LEN(C200)-LEN(SUBSTITUTE(C200,"*",""))) * 10
)</f>
        <v/>
      </c>
      <c r="I200" s="32" t="str">
        <f t="shared" si="1"/>
        <v/>
      </c>
      <c r="J200" s="32" t="str">
        <f t="shared" si="2"/>
        <v/>
      </c>
      <c r="K200" s="40"/>
      <c r="L200" s="4"/>
      <c r="M200" s="5"/>
      <c r="N200" s="5"/>
      <c r="O200" s="5"/>
      <c r="P200" s="5"/>
      <c r="Q200" s="5"/>
      <c r="R200" s="5"/>
      <c r="S200" s="5"/>
      <c r="T200" s="5"/>
      <c r="U200" s="37" t="str">
        <f t="shared" si="3"/>
        <v/>
      </c>
      <c r="V200" s="37" t="str">
        <f t="shared" si="4"/>
        <v/>
      </c>
      <c r="W200" s="37" t="str">
        <f t="shared" si="5"/>
        <v/>
      </c>
      <c r="X200" s="37" t="str">
        <f t="shared" si="6"/>
        <v/>
      </c>
      <c r="Y200" s="37" t="str">
        <f t="shared" si="7"/>
        <v/>
      </c>
      <c r="Z200" s="37" t="str">
        <f t="shared" si="8"/>
        <v/>
      </c>
      <c r="AA200" s="38"/>
    </row>
    <row r="201" spans="1:27" ht="13.5" customHeight="1" x14ac:dyDescent="0.3">
      <c r="A201" s="39">
        <v>178</v>
      </c>
      <c r="B201" s="33"/>
      <c r="C201" s="33"/>
      <c r="D201" s="33"/>
      <c r="E201" s="34"/>
      <c r="F201" s="33"/>
      <c r="G201" s="32" t="str">
        <f t="shared" si="0"/>
        <v/>
      </c>
      <c r="H201" s="35" t="str">
        <f t="array" ref="H201">IF(
  ISBLANK(C201),
  "",
  IF(
    ISBLANK(D201),
    (
      (
        G201
        + (LEN(C201)-LEN(SUBSTITUTE(UPPER(C201),"R","")))
        + (LEN(C201)-LEN(SUBSTITUTE(UPPER(C201),"Y","")))
        + (LEN(C201)-LEN(SUBSTITUTE(UPPER(C201),"M","")))
        + (LEN(C201)-LEN(SUBSTITUTE(UPPER(C201),"K","")))
        + (LEN(C201)-LEN(SUBSTITUTE(UPPER(C201),"S","")))
        + (LEN(C201)-LEN(SUBSTITUTE(UPPER(C201),"W","")))
        + 2*(LEN(C201)-LEN(SUBSTITUTE(UPPER(C201),"B","")))
        + 2*(LEN(C201)-LEN(SUBSTITUTE(UPPER(C201),"D","")))
        + 2*(LEN(C201)-LEN(SUBSTITUTE(UPPER(C201),"H","")))
        + 2*(LEN(C201)-LEN(SUBSTITUTE(UPPER(C201),"V","")))
        + 3*(LEN(C201)-LEN(SUBSTITUTE(UPPER(C201),"N","")))
      )
      *
      INDEX(PrimerPrices!$C$2:$C$500,
        MATCH(TRIM(E201) &amp; "|" &amp; TRIM(F201),
        PrimerPrices!$D$2:$D$500, 0)
      )
    ),
    INDEX(ProbePrices!$D$2:$D$500,
      MATCH(TRIM(D201) &amp; "|" &amp; TRIM(E201) &amp; "|" &amp; TRIM(F201),
      ProbePrices!$E$2:$E$500, 0)
    )
  )
  + (LEN(C201)-LEN(SUBSTITUTE(C201,"+",""))) * 10
  + (LEN(UPPER(C201))-LEN(SUBSTITUTE(UPPER(C201),"I",""))) * 10
  + (LEN(C201)-LEN(SUBSTITUTE(C201,"*",""))) * 10
)</f>
        <v/>
      </c>
      <c r="I201" s="32" t="str">
        <f t="shared" si="1"/>
        <v/>
      </c>
      <c r="J201" s="32" t="str">
        <f t="shared" si="2"/>
        <v/>
      </c>
      <c r="K201" s="40"/>
      <c r="L201" s="4"/>
      <c r="M201" s="5"/>
      <c r="N201" s="5"/>
      <c r="O201" s="5"/>
      <c r="P201" s="5"/>
      <c r="Q201" s="5"/>
      <c r="R201" s="5"/>
      <c r="S201" s="5"/>
      <c r="T201" s="5"/>
      <c r="U201" s="37" t="str">
        <f t="shared" si="3"/>
        <v/>
      </c>
      <c r="V201" s="37" t="str">
        <f t="shared" si="4"/>
        <v/>
      </c>
      <c r="W201" s="37" t="str">
        <f t="shared" si="5"/>
        <v/>
      </c>
      <c r="X201" s="37" t="str">
        <f t="shared" si="6"/>
        <v/>
      </c>
      <c r="Y201" s="37" t="str">
        <f t="shared" si="7"/>
        <v/>
      </c>
      <c r="Z201" s="37" t="str">
        <f t="shared" si="8"/>
        <v/>
      </c>
      <c r="AA201" s="38"/>
    </row>
    <row r="202" spans="1:27" ht="13.5" customHeight="1" x14ac:dyDescent="0.3">
      <c r="A202" s="39">
        <v>179</v>
      </c>
      <c r="B202" s="33"/>
      <c r="C202" s="33"/>
      <c r="D202" s="33"/>
      <c r="E202" s="34"/>
      <c r="F202" s="33"/>
      <c r="G202" s="32" t="str">
        <f t="shared" si="0"/>
        <v/>
      </c>
      <c r="H202" s="35" t="str">
        <f t="array" ref="H202">IF(
  ISBLANK(C202),
  "",
  IF(
    ISBLANK(D202),
    (
      (
        G202
        + (LEN(C202)-LEN(SUBSTITUTE(UPPER(C202),"R","")))
        + (LEN(C202)-LEN(SUBSTITUTE(UPPER(C202),"Y","")))
        + (LEN(C202)-LEN(SUBSTITUTE(UPPER(C202),"M","")))
        + (LEN(C202)-LEN(SUBSTITUTE(UPPER(C202),"K","")))
        + (LEN(C202)-LEN(SUBSTITUTE(UPPER(C202),"S","")))
        + (LEN(C202)-LEN(SUBSTITUTE(UPPER(C202),"W","")))
        + 2*(LEN(C202)-LEN(SUBSTITUTE(UPPER(C202),"B","")))
        + 2*(LEN(C202)-LEN(SUBSTITUTE(UPPER(C202),"D","")))
        + 2*(LEN(C202)-LEN(SUBSTITUTE(UPPER(C202),"H","")))
        + 2*(LEN(C202)-LEN(SUBSTITUTE(UPPER(C202),"V","")))
        + 3*(LEN(C202)-LEN(SUBSTITUTE(UPPER(C202),"N","")))
      )
      *
      INDEX(PrimerPrices!$C$2:$C$500,
        MATCH(TRIM(E202) &amp; "|" &amp; TRIM(F202),
        PrimerPrices!$D$2:$D$500, 0)
      )
    ),
    INDEX(ProbePrices!$D$2:$D$500,
      MATCH(TRIM(D202) &amp; "|" &amp; TRIM(E202) &amp; "|" &amp; TRIM(F202),
      ProbePrices!$E$2:$E$500, 0)
    )
  )
  + (LEN(C202)-LEN(SUBSTITUTE(C202,"+",""))) * 10
  + (LEN(UPPER(C202))-LEN(SUBSTITUTE(UPPER(C202),"I",""))) * 10
  + (LEN(C202)-LEN(SUBSTITUTE(C202,"*",""))) * 10
)</f>
        <v/>
      </c>
      <c r="I202" s="32" t="str">
        <f t="shared" si="1"/>
        <v/>
      </c>
      <c r="J202" s="32" t="str">
        <f t="shared" si="2"/>
        <v/>
      </c>
      <c r="K202" s="40"/>
      <c r="L202" s="4"/>
      <c r="M202" s="5"/>
      <c r="N202" s="5"/>
      <c r="O202" s="5"/>
      <c r="P202" s="5"/>
      <c r="Q202" s="5"/>
      <c r="R202" s="5"/>
      <c r="S202" s="5"/>
      <c r="T202" s="5"/>
      <c r="U202" s="37" t="str">
        <f t="shared" si="3"/>
        <v/>
      </c>
      <c r="V202" s="37" t="str">
        <f t="shared" si="4"/>
        <v/>
      </c>
      <c r="W202" s="37" t="str">
        <f t="shared" si="5"/>
        <v/>
      </c>
      <c r="X202" s="37" t="str">
        <f t="shared" si="6"/>
        <v/>
      </c>
      <c r="Y202" s="37" t="str">
        <f t="shared" si="7"/>
        <v/>
      </c>
      <c r="Z202" s="37" t="str">
        <f t="shared" si="8"/>
        <v/>
      </c>
      <c r="AA202" s="38"/>
    </row>
    <row r="203" spans="1:27" ht="13.5" customHeight="1" x14ac:dyDescent="0.3">
      <c r="A203" s="39">
        <v>180</v>
      </c>
      <c r="B203" s="33"/>
      <c r="C203" s="33"/>
      <c r="D203" s="33"/>
      <c r="E203" s="34"/>
      <c r="F203" s="33"/>
      <c r="G203" s="32" t="str">
        <f t="shared" si="0"/>
        <v/>
      </c>
      <c r="H203" s="35" t="str">
        <f t="array" ref="H203">IF(
  ISBLANK(C203),
  "",
  IF(
    ISBLANK(D203),
    (
      (
        G203
        + (LEN(C203)-LEN(SUBSTITUTE(UPPER(C203),"R","")))
        + (LEN(C203)-LEN(SUBSTITUTE(UPPER(C203),"Y","")))
        + (LEN(C203)-LEN(SUBSTITUTE(UPPER(C203),"M","")))
        + (LEN(C203)-LEN(SUBSTITUTE(UPPER(C203),"K","")))
        + (LEN(C203)-LEN(SUBSTITUTE(UPPER(C203),"S","")))
        + (LEN(C203)-LEN(SUBSTITUTE(UPPER(C203),"W","")))
        + 2*(LEN(C203)-LEN(SUBSTITUTE(UPPER(C203),"B","")))
        + 2*(LEN(C203)-LEN(SUBSTITUTE(UPPER(C203),"D","")))
        + 2*(LEN(C203)-LEN(SUBSTITUTE(UPPER(C203),"H","")))
        + 2*(LEN(C203)-LEN(SUBSTITUTE(UPPER(C203),"V","")))
        + 3*(LEN(C203)-LEN(SUBSTITUTE(UPPER(C203),"N","")))
      )
      *
      INDEX(PrimerPrices!$C$2:$C$500,
        MATCH(TRIM(E203) &amp; "|" &amp; TRIM(F203),
        PrimerPrices!$D$2:$D$500, 0)
      )
    ),
    INDEX(ProbePrices!$D$2:$D$500,
      MATCH(TRIM(D203) &amp; "|" &amp; TRIM(E203) &amp; "|" &amp; TRIM(F203),
      ProbePrices!$E$2:$E$500, 0)
    )
  )
  + (LEN(C203)-LEN(SUBSTITUTE(C203,"+",""))) * 10
  + (LEN(UPPER(C203))-LEN(SUBSTITUTE(UPPER(C203),"I",""))) * 10
  + (LEN(C203)-LEN(SUBSTITUTE(C203,"*",""))) * 10
)</f>
        <v/>
      </c>
      <c r="I203" s="32" t="str">
        <f t="shared" si="1"/>
        <v/>
      </c>
      <c r="J203" s="32" t="str">
        <f t="shared" si="2"/>
        <v/>
      </c>
      <c r="K203" s="40"/>
      <c r="L203" s="4"/>
      <c r="M203" s="5"/>
      <c r="N203" s="5"/>
      <c r="O203" s="5"/>
      <c r="P203" s="5"/>
      <c r="Q203" s="5"/>
      <c r="R203" s="5"/>
      <c r="S203" s="5"/>
      <c r="T203" s="5"/>
      <c r="U203" s="37" t="str">
        <f t="shared" si="3"/>
        <v/>
      </c>
      <c r="V203" s="37" t="str">
        <f t="shared" si="4"/>
        <v/>
      </c>
      <c r="W203" s="37" t="str">
        <f t="shared" si="5"/>
        <v/>
      </c>
      <c r="X203" s="37" t="str">
        <f t="shared" si="6"/>
        <v/>
      </c>
      <c r="Y203" s="37" t="str">
        <f t="shared" si="7"/>
        <v/>
      </c>
      <c r="Z203" s="37" t="str">
        <f t="shared" si="8"/>
        <v/>
      </c>
      <c r="AA203" s="38"/>
    </row>
    <row r="204" spans="1:27" ht="13.5" customHeight="1" x14ac:dyDescent="0.3">
      <c r="A204" s="39">
        <v>181</v>
      </c>
      <c r="B204" s="33"/>
      <c r="C204" s="33"/>
      <c r="D204" s="33"/>
      <c r="E204" s="34"/>
      <c r="F204" s="33"/>
      <c r="G204" s="32" t="str">
        <f t="shared" si="0"/>
        <v/>
      </c>
      <c r="H204" s="35" t="str">
        <f t="array" ref="H204">IF(
  ISBLANK(C204),
  "",
  IF(
    ISBLANK(D204),
    (
      (
        G204
        + (LEN(C204)-LEN(SUBSTITUTE(UPPER(C204),"R","")))
        + (LEN(C204)-LEN(SUBSTITUTE(UPPER(C204),"Y","")))
        + (LEN(C204)-LEN(SUBSTITUTE(UPPER(C204),"M","")))
        + (LEN(C204)-LEN(SUBSTITUTE(UPPER(C204),"K","")))
        + (LEN(C204)-LEN(SUBSTITUTE(UPPER(C204),"S","")))
        + (LEN(C204)-LEN(SUBSTITUTE(UPPER(C204),"W","")))
        + 2*(LEN(C204)-LEN(SUBSTITUTE(UPPER(C204),"B","")))
        + 2*(LEN(C204)-LEN(SUBSTITUTE(UPPER(C204),"D","")))
        + 2*(LEN(C204)-LEN(SUBSTITUTE(UPPER(C204),"H","")))
        + 2*(LEN(C204)-LEN(SUBSTITUTE(UPPER(C204),"V","")))
        + 3*(LEN(C204)-LEN(SUBSTITUTE(UPPER(C204),"N","")))
      )
      *
      INDEX(PrimerPrices!$C$2:$C$500,
        MATCH(TRIM(E204) &amp; "|" &amp; TRIM(F204),
        PrimerPrices!$D$2:$D$500, 0)
      )
    ),
    INDEX(ProbePrices!$D$2:$D$500,
      MATCH(TRIM(D204) &amp; "|" &amp; TRIM(E204) &amp; "|" &amp; TRIM(F204),
      ProbePrices!$E$2:$E$500, 0)
    )
  )
  + (LEN(C204)-LEN(SUBSTITUTE(C204,"+",""))) * 10
  + (LEN(UPPER(C204))-LEN(SUBSTITUTE(UPPER(C204),"I",""))) * 10
  + (LEN(C204)-LEN(SUBSTITUTE(C204,"*",""))) * 10
)</f>
        <v/>
      </c>
      <c r="I204" s="32" t="str">
        <f t="shared" si="1"/>
        <v/>
      </c>
      <c r="J204" s="32" t="str">
        <f t="shared" si="2"/>
        <v/>
      </c>
      <c r="K204" s="40"/>
      <c r="L204" s="4"/>
      <c r="M204" s="5"/>
      <c r="N204" s="5"/>
      <c r="O204" s="5"/>
      <c r="P204" s="5"/>
      <c r="Q204" s="5"/>
      <c r="R204" s="5"/>
      <c r="S204" s="5"/>
      <c r="T204" s="5"/>
      <c r="U204" s="37" t="str">
        <f t="shared" si="3"/>
        <v/>
      </c>
      <c r="V204" s="37" t="str">
        <f t="shared" si="4"/>
        <v/>
      </c>
      <c r="W204" s="37" t="str">
        <f t="shared" si="5"/>
        <v/>
      </c>
      <c r="X204" s="37" t="str">
        <f t="shared" si="6"/>
        <v/>
      </c>
      <c r="Y204" s="37" t="str">
        <f t="shared" si="7"/>
        <v/>
      </c>
      <c r="Z204" s="37" t="str">
        <f t="shared" si="8"/>
        <v/>
      </c>
      <c r="AA204" s="38"/>
    </row>
    <row r="205" spans="1:27" ht="13.5" customHeight="1" x14ac:dyDescent="0.3">
      <c r="A205" s="39">
        <v>182</v>
      </c>
      <c r="B205" s="33"/>
      <c r="C205" s="33"/>
      <c r="D205" s="33"/>
      <c r="E205" s="34"/>
      <c r="F205" s="33"/>
      <c r="G205" s="32" t="str">
        <f t="shared" si="0"/>
        <v/>
      </c>
      <c r="H205" s="35" t="str">
        <f t="array" ref="H205">IF(
  ISBLANK(C205),
  "",
  IF(
    ISBLANK(D205),
    (
      (
        G205
        + (LEN(C205)-LEN(SUBSTITUTE(UPPER(C205),"R","")))
        + (LEN(C205)-LEN(SUBSTITUTE(UPPER(C205),"Y","")))
        + (LEN(C205)-LEN(SUBSTITUTE(UPPER(C205),"M","")))
        + (LEN(C205)-LEN(SUBSTITUTE(UPPER(C205),"K","")))
        + (LEN(C205)-LEN(SUBSTITUTE(UPPER(C205),"S","")))
        + (LEN(C205)-LEN(SUBSTITUTE(UPPER(C205),"W","")))
        + 2*(LEN(C205)-LEN(SUBSTITUTE(UPPER(C205),"B","")))
        + 2*(LEN(C205)-LEN(SUBSTITUTE(UPPER(C205),"D","")))
        + 2*(LEN(C205)-LEN(SUBSTITUTE(UPPER(C205),"H","")))
        + 2*(LEN(C205)-LEN(SUBSTITUTE(UPPER(C205),"V","")))
        + 3*(LEN(C205)-LEN(SUBSTITUTE(UPPER(C205),"N","")))
      )
      *
      INDEX(PrimerPrices!$C$2:$C$500,
        MATCH(TRIM(E205) &amp; "|" &amp; TRIM(F205),
        PrimerPrices!$D$2:$D$500, 0)
      )
    ),
    INDEX(ProbePrices!$D$2:$D$500,
      MATCH(TRIM(D205) &amp; "|" &amp; TRIM(E205) &amp; "|" &amp; TRIM(F205),
      ProbePrices!$E$2:$E$500, 0)
    )
  )
  + (LEN(C205)-LEN(SUBSTITUTE(C205,"+",""))) * 10
  + (LEN(UPPER(C205))-LEN(SUBSTITUTE(UPPER(C205),"I",""))) * 10
  + (LEN(C205)-LEN(SUBSTITUTE(C205,"*",""))) * 10
)</f>
        <v/>
      </c>
      <c r="I205" s="32" t="str">
        <f t="shared" si="1"/>
        <v/>
      </c>
      <c r="J205" s="32" t="str">
        <f t="shared" si="2"/>
        <v/>
      </c>
      <c r="K205" s="40"/>
      <c r="L205" s="4"/>
      <c r="M205" s="5"/>
      <c r="N205" s="5"/>
      <c r="O205" s="5"/>
      <c r="P205" s="5"/>
      <c r="Q205" s="5"/>
      <c r="R205" s="5"/>
      <c r="S205" s="5"/>
      <c r="T205" s="5"/>
      <c r="U205" s="37" t="str">
        <f t="shared" si="3"/>
        <v/>
      </c>
      <c r="V205" s="37" t="str">
        <f t="shared" si="4"/>
        <v/>
      </c>
      <c r="W205" s="37" t="str">
        <f t="shared" si="5"/>
        <v/>
      </c>
      <c r="X205" s="37" t="str">
        <f t="shared" si="6"/>
        <v/>
      </c>
      <c r="Y205" s="37" t="str">
        <f t="shared" si="7"/>
        <v/>
      </c>
      <c r="Z205" s="37" t="str">
        <f t="shared" si="8"/>
        <v/>
      </c>
      <c r="AA205" s="38"/>
    </row>
    <row r="206" spans="1:27" ht="13.5" customHeight="1" x14ac:dyDescent="0.3">
      <c r="A206" s="39">
        <v>183</v>
      </c>
      <c r="B206" s="33"/>
      <c r="C206" s="33"/>
      <c r="D206" s="33"/>
      <c r="E206" s="34"/>
      <c r="F206" s="33"/>
      <c r="G206" s="32" t="str">
        <f t="shared" si="0"/>
        <v/>
      </c>
      <c r="H206" s="35" t="str">
        <f t="array" ref="H206">IF(
  ISBLANK(C206),
  "",
  IF(
    ISBLANK(D206),
    (
      (
        G206
        + (LEN(C206)-LEN(SUBSTITUTE(UPPER(C206),"R","")))
        + (LEN(C206)-LEN(SUBSTITUTE(UPPER(C206),"Y","")))
        + (LEN(C206)-LEN(SUBSTITUTE(UPPER(C206),"M","")))
        + (LEN(C206)-LEN(SUBSTITUTE(UPPER(C206),"K","")))
        + (LEN(C206)-LEN(SUBSTITUTE(UPPER(C206),"S","")))
        + (LEN(C206)-LEN(SUBSTITUTE(UPPER(C206),"W","")))
        + 2*(LEN(C206)-LEN(SUBSTITUTE(UPPER(C206),"B","")))
        + 2*(LEN(C206)-LEN(SUBSTITUTE(UPPER(C206),"D","")))
        + 2*(LEN(C206)-LEN(SUBSTITUTE(UPPER(C206),"H","")))
        + 2*(LEN(C206)-LEN(SUBSTITUTE(UPPER(C206),"V","")))
        + 3*(LEN(C206)-LEN(SUBSTITUTE(UPPER(C206),"N","")))
      )
      *
      INDEX(PrimerPrices!$C$2:$C$500,
        MATCH(TRIM(E206) &amp; "|" &amp; TRIM(F206),
        PrimerPrices!$D$2:$D$500, 0)
      )
    ),
    INDEX(ProbePrices!$D$2:$D$500,
      MATCH(TRIM(D206) &amp; "|" &amp; TRIM(E206) &amp; "|" &amp; TRIM(F206),
      ProbePrices!$E$2:$E$500, 0)
    )
  )
  + (LEN(C206)-LEN(SUBSTITUTE(C206,"+",""))) * 10
  + (LEN(UPPER(C206))-LEN(SUBSTITUTE(UPPER(C206),"I",""))) * 10
  + (LEN(C206)-LEN(SUBSTITUTE(C206,"*",""))) * 10
)</f>
        <v/>
      </c>
      <c r="I206" s="32" t="str">
        <f t="shared" si="1"/>
        <v/>
      </c>
      <c r="J206" s="32" t="str">
        <f t="shared" si="2"/>
        <v/>
      </c>
      <c r="K206" s="40"/>
      <c r="L206" s="4"/>
      <c r="M206" s="5"/>
      <c r="N206" s="5"/>
      <c r="O206" s="5"/>
      <c r="P206" s="5"/>
      <c r="Q206" s="5"/>
      <c r="R206" s="5"/>
      <c r="S206" s="5"/>
      <c r="T206" s="5"/>
      <c r="U206" s="37" t="str">
        <f t="shared" si="3"/>
        <v/>
      </c>
      <c r="V206" s="37" t="str">
        <f t="shared" si="4"/>
        <v/>
      </c>
      <c r="W206" s="37" t="str">
        <f t="shared" si="5"/>
        <v/>
      </c>
      <c r="X206" s="37" t="str">
        <f t="shared" si="6"/>
        <v/>
      </c>
      <c r="Y206" s="37" t="str">
        <f t="shared" si="7"/>
        <v/>
      </c>
      <c r="Z206" s="37" t="str">
        <f t="shared" si="8"/>
        <v/>
      </c>
      <c r="AA206" s="38"/>
    </row>
    <row r="207" spans="1:27" ht="13.5" customHeight="1" x14ac:dyDescent="0.3">
      <c r="A207" s="39">
        <v>184</v>
      </c>
      <c r="B207" s="33"/>
      <c r="C207" s="33"/>
      <c r="D207" s="33"/>
      <c r="E207" s="34"/>
      <c r="F207" s="33"/>
      <c r="G207" s="32" t="str">
        <f t="shared" si="0"/>
        <v/>
      </c>
      <c r="H207" s="35" t="str">
        <f t="array" ref="H207">IF(
  ISBLANK(C207),
  "",
  IF(
    ISBLANK(D207),
    (
      (
        G207
        + (LEN(C207)-LEN(SUBSTITUTE(UPPER(C207),"R","")))
        + (LEN(C207)-LEN(SUBSTITUTE(UPPER(C207),"Y","")))
        + (LEN(C207)-LEN(SUBSTITUTE(UPPER(C207),"M","")))
        + (LEN(C207)-LEN(SUBSTITUTE(UPPER(C207),"K","")))
        + (LEN(C207)-LEN(SUBSTITUTE(UPPER(C207),"S","")))
        + (LEN(C207)-LEN(SUBSTITUTE(UPPER(C207),"W","")))
        + 2*(LEN(C207)-LEN(SUBSTITUTE(UPPER(C207),"B","")))
        + 2*(LEN(C207)-LEN(SUBSTITUTE(UPPER(C207),"D","")))
        + 2*(LEN(C207)-LEN(SUBSTITUTE(UPPER(C207),"H","")))
        + 2*(LEN(C207)-LEN(SUBSTITUTE(UPPER(C207),"V","")))
        + 3*(LEN(C207)-LEN(SUBSTITUTE(UPPER(C207),"N","")))
      )
      *
      INDEX(PrimerPrices!$C$2:$C$500,
        MATCH(TRIM(E207) &amp; "|" &amp; TRIM(F207),
        PrimerPrices!$D$2:$D$500, 0)
      )
    ),
    INDEX(ProbePrices!$D$2:$D$500,
      MATCH(TRIM(D207) &amp; "|" &amp; TRIM(E207) &amp; "|" &amp; TRIM(F207),
      ProbePrices!$E$2:$E$500, 0)
    )
  )
  + (LEN(C207)-LEN(SUBSTITUTE(C207,"+",""))) * 10
  + (LEN(UPPER(C207))-LEN(SUBSTITUTE(UPPER(C207),"I",""))) * 10
  + (LEN(C207)-LEN(SUBSTITUTE(C207,"*",""))) * 10
)</f>
        <v/>
      </c>
      <c r="I207" s="32" t="str">
        <f t="shared" si="1"/>
        <v/>
      </c>
      <c r="J207" s="32" t="str">
        <f t="shared" si="2"/>
        <v/>
      </c>
      <c r="K207" s="40"/>
      <c r="L207" s="4"/>
      <c r="M207" s="5"/>
      <c r="N207" s="5"/>
      <c r="O207" s="5"/>
      <c r="P207" s="5"/>
      <c r="Q207" s="5"/>
      <c r="R207" s="5"/>
      <c r="S207" s="5"/>
      <c r="T207" s="5"/>
      <c r="U207" s="37" t="str">
        <f t="shared" si="3"/>
        <v/>
      </c>
      <c r="V207" s="37" t="str">
        <f t="shared" si="4"/>
        <v/>
      </c>
      <c r="W207" s="37" t="str">
        <f t="shared" si="5"/>
        <v/>
      </c>
      <c r="X207" s="37" t="str">
        <f t="shared" si="6"/>
        <v/>
      </c>
      <c r="Y207" s="37" t="str">
        <f t="shared" si="7"/>
        <v/>
      </c>
      <c r="Z207" s="37" t="str">
        <f t="shared" si="8"/>
        <v/>
      </c>
      <c r="AA207" s="38"/>
    </row>
    <row r="208" spans="1:27" ht="13.5" customHeight="1" x14ac:dyDescent="0.3">
      <c r="A208" s="39">
        <v>185</v>
      </c>
      <c r="B208" s="33"/>
      <c r="C208" s="33"/>
      <c r="D208" s="33"/>
      <c r="E208" s="34"/>
      <c r="F208" s="33"/>
      <c r="G208" s="32" t="str">
        <f t="shared" si="0"/>
        <v/>
      </c>
      <c r="H208" s="35" t="str">
        <f t="array" ref="H208">IF(
  ISBLANK(C208),
  "",
  IF(
    ISBLANK(D208),
    (
      (
        G208
        + (LEN(C208)-LEN(SUBSTITUTE(UPPER(C208),"R","")))
        + (LEN(C208)-LEN(SUBSTITUTE(UPPER(C208),"Y","")))
        + (LEN(C208)-LEN(SUBSTITUTE(UPPER(C208),"M","")))
        + (LEN(C208)-LEN(SUBSTITUTE(UPPER(C208),"K","")))
        + (LEN(C208)-LEN(SUBSTITUTE(UPPER(C208),"S","")))
        + (LEN(C208)-LEN(SUBSTITUTE(UPPER(C208),"W","")))
        + 2*(LEN(C208)-LEN(SUBSTITUTE(UPPER(C208),"B","")))
        + 2*(LEN(C208)-LEN(SUBSTITUTE(UPPER(C208),"D","")))
        + 2*(LEN(C208)-LEN(SUBSTITUTE(UPPER(C208),"H","")))
        + 2*(LEN(C208)-LEN(SUBSTITUTE(UPPER(C208),"V","")))
        + 3*(LEN(C208)-LEN(SUBSTITUTE(UPPER(C208),"N","")))
      )
      *
      INDEX(PrimerPrices!$C$2:$C$500,
        MATCH(TRIM(E208) &amp; "|" &amp; TRIM(F208),
        PrimerPrices!$D$2:$D$500, 0)
      )
    ),
    INDEX(ProbePrices!$D$2:$D$500,
      MATCH(TRIM(D208) &amp; "|" &amp; TRIM(E208) &amp; "|" &amp; TRIM(F208),
      ProbePrices!$E$2:$E$500, 0)
    )
  )
  + (LEN(C208)-LEN(SUBSTITUTE(C208,"+",""))) * 10
  + (LEN(UPPER(C208))-LEN(SUBSTITUTE(UPPER(C208),"I",""))) * 10
  + (LEN(C208)-LEN(SUBSTITUTE(C208,"*",""))) * 10
)</f>
        <v/>
      </c>
      <c r="I208" s="32" t="str">
        <f t="shared" si="1"/>
        <v/>
      </c>
      <c r="J208" s="32" t="str">
        <f t="shared" si="2"/>
        <v/>
      </c>
      <c r="K208" s="40"/>
      <c r="L208" s="4"/>
      <c r="M208" s="5"/>
      <c r="N208" s="5"/>
      <c r="O208" s="5"/>
      <c r="P208" s="5"/>
      <c r="Q208" s="5"/>
      <c r="R208" s="5"/>
      <c r="S208" s="5"/>
      <c r="T208" s="5"/>
      <c r="U208" s="37" t="str">
        <f t="shared" si="3"/>
        <v/>
      </c>
      <c r="V208" s="37" t="str">
        <f t="shared" si="4"/>
        <v/>
      </c>
      <c r="W208" s="37" t="str">
        <f t="shared" si="5"/>
        <v/>
      </c>
      <c r="X208" s="37" t="str">
        <f t="shared" si="6"/>
        <v/>
      </c>
      <c r="Y208" s="37" t="str">
        <f t="shared" si="7"/>
        <v/>
      </c>
      <c r="Z208" s="37" t="str">
        <f t="shared" si="8"/>
        <v/>
      </c>
      <c r="AA208" s="38"/>
    </row>
    <row r="209" spans="1:27" ht="13.5" customHeight="1" x14ac:dyDescent="0.3">
      <c r="A209" s="39">
        <v>186</v>
      </c>
      <c r="B209" s="33"/>
      <c r="C209" s="33"/>
      <c r="D209" s="33"/>
      <c r="E209" s="34"/>
      <c r="F209" s="33"/>
      <c r="G209" s="32" t="str">
        <f t="shared" si="0"/>
        <v/>
      </c>
      <c r="H209" s="35" t="str">
        <f t="array" ref="H209">IF(
  ISBLANK(C209),
  "",
  IF(
    ISBLANK(D209),
    (
      (
        G209
        + (LEN(C209)-LEN(SUBSTITUTE(UPPER(C209),"R","")))
        + (LEN(C209)-LEN(SUBSTITUTE(UPPER(C209),"Y","")))
        + (LEN(C209)-LEN(SUBSTITUTE(UPPER(C209),"M","")))
        + (LEN(C209)-LEN(SUBSTITUTE(UPPER(C209),"K","")))
        + (LEN(C209)-LEN(SUBSTITUTE(UPPER(C209),"S","")))
        + (LEN(C209)-LEN(SUBSTITUTE(UPPER(C209),"W","")))
        + 2*(LEN(C209)-LEN(SUBSTITUTE(UPPER(C209),"B","")))
        + 2*(LEN(C209)-LEN(SUBSTITUTE(UPPER(C209),"D","")))
        + 2*(LEN(C209)-LEN(SUBSTITUTE(UPPER(C209),"H","")))
        + 2*(LEN(C209)-LEN(SUBSTITUTE(UPPER(C209),"V","")))
        + 3*(LEN(C209)-LEN(SUBSTITUTE(UPPER(C209),"N","")))
      )
      *
      INDEX(PrimerPrices!$C$2:$C$500,
        MATCH(TRIM(E209) &amp; "|" &amp; TRIM(F209),
        PrimerPrices!$D$2:$D$500, 0)
      )
    ),
    INDEX(ProbePrices!$D$2:$D$500,
      MATCH(TRIM(D209) &amp; "|" &amp; TRIM(E209) &amp; "|" &amp; TRIM(F209),
      ProbePrices!$E$2:$E$500, 0)
    )
  )
  + (LEN(C209)-LEN(SUBSTITUTE(C209,"+",""))) * 10
  + (LEN(UPPER(C209))-LEN(SUBSTITUTE(UPPER(C209),"I",""))) * 10
  + (LEN(C209)-LEN(SUBSTITUTE(C209,"*",""))) * 10
)</f>
        <v/>
      </c>
      <c r="I209" s="32" t="str">
        <f t="shared" si="1"/>
        <v/>
      </c>
      <c r="J209" s="32" t="str">
        <f t="shared" si="2"/>
        <v/>
      </c>
      <c r="K209" s="40"/>
      <c r="L209" s="4"/>
      <c r="M209" s="5"/>
      <c r="N209" s="5"/>
      <c r="O209" s="5"/>
      <c r="P209" s="5"/>
      <c r="Q209" s="5"/>
      <c r="R209" s="5"/>
      <c r="S209" s="5"/>
      <c r="T209" s="5"/>
      <c r="U209" s="37" t="str">
        <f t="shared" si="3"/>
        <v/>
      </c>
      <c r="V209" s="37" t="str">
        <f t="shared" si="4"/>
        <v/>
      </c>
      <c r="W209" s="37" t="str">
        <f t="shared" si="5"/>
        <v/>
      </c>
      <c r="X209" s="37" t="str">
        <f t="shared" si="6"/>
        <v/>
      </c>
      <c r="Y209" s="37" t="str">
        <f t="shared" si="7"/>
        <v/>
      </c>
      <c r="Z209" s="37" t="str">
        <f t="shared" si="8"/>
        <v/>
      </c>
      <c r="AA209" s="38"/>
    </row>
    <row r="210" spans="1:27" ht="13.5" customHeight="1" x14ac:dyDescent="0.3">
      <c r="A210" s="39">
        <v>187</v>
      </c>
      <c r="B210" s="33"/>
      <c r="C210" s="33"/>
      <c r="D210" s="33"/>
      <c r="E210" s="34"/>
      <c r="F210" s="33"/>
      <c r="G210" s="32" t="str">
        <f t="shared" si="0"/>
        <v/>
      </c>
      <c r="H210" s="35" t="str">
        <f t="array" ref="H210">IF(
  ISBLANK(C210),
  "",
  IF(
    ISBLANK(D210),
    (
      (
        G210
        + (LEN(C210)-LEN(SUBSTITUTE(UPPER(C210),"R","")))
        + (LEN(C210)-LEN(SUBSTITUTE(UPPER(C210),"Y","")))
        + (LEN(C210)-LEN(SUBSTITUTE(UPPER(C210),"M","")))
        + (LEN(C210)-LEN(SUBSTITUTE(UPPER(C210),"K","")))
        + (LEN(C210)-LEN(SUBSTITUTE(UPPER(C210),"S","")))
        + (LEN(C210)-LEN(SUBSTITUTE(UPPER(C210),"W","")))
        + 2*(LEN(C210)-LEN(SUBSTITUTE(UPPER(C210),"B","")))
        + 2*(LEN(C210)-LEN(SUBSTITUTE(UPPER(C210),"D","")))
        + 2*(LEN(C210)-LEN(SUBSTITUTE(UPPER(C210),"H","")))
        + 2*(LEN(C210)-LEN(SUBSTITUTE(UPPER(C210),"V","")))
        + 3*(LEN(C210)-LEN(SUBSTITUTE(UPPER(C210),"N","")))
      )
      *
      INDEX(PrimerPrices!$C$2:$C$500,
        MATCH(TRIM(E210) &amp; "|" &amp; TRIM(F210),
        PrimerPrices!$D$2:$D$500, 0)
      )
    ),
    INDEX(ProbePrices!$D$2:$D$500,
      MATCH(TRIM(D210) &amp; "|" &amp; TRIM(E210) &amp; "|" &amp; TRIM(F210),
      ProbePrices!$E$2:$E$500, 0)
    )
  )
  + (LEN(C210)-LEN(SUBSTITUTE(C210,"+",""))) * 10
  + (LEN(UPPER(C210))-LEN(SUBSTITUTE(UPPER(C210),"I",""))) * 10
  + (LEN(C210)-LEN(SUBSTITUTE(C210,"*",""))) * 10
)</f>
        <v/>
      </c>
      <c r="I210" s="32" t="str">
        <f t="shared" si="1"/>
        <v/>
      </c>
      <c r="J210" s="32" t="str">
        <f t="shared" si="2"/>
        <v/>
      </c>
      <c r="K210" s="40"/>
      <c r="L210" s="4"/>
      <c r="M210" s="5"/>
      <c r="N210" s="5"/>
      <c r="O210" s="5"/>
      <c r="P210" s="5"/>
      <c r="Q210" s="5"/>
      <c r="R210" s="5"/>
      <c r="S210" s="5"/>
      <c r="T210" s="5"/>
      <c r="U210" s="37" t="str">
        <f t="shared" si="3"/>
        <v/>
      </c>
      <c r="V210" s="37" t="str">
        <f t="shared" si="4"/>
        <v/>
      </c>
      <c r="W210" s="37" t="str">
        <f t="shared" si="5"/>
        <v/>
      </c>
      <c r="X210" s="37" t="str">
        <f t="shared" si="6"/>
        <v/>
      </c>
      <c r="Y210" s="37" t="str">
        <f t="shared" si="7"/>
        <v/>
      </c>
      <c r="Z210" s="37" t="str">
        <f t="shared" si="8"/>
        <v/>
      </c>
      <c r="AA210" s="38"/>
    </row>
    <row r="211" spans="1:27" ht="13.5" customHeight="1" x14ac:dyDescent="0.3">
      <c r="A211" s="39">
        <v>188</v>
      </c>
      <c r="B211" s="33"/>
      <c r="C211" s="33"/>
      <c r="D211" s="33"/>
      <c r="E211" s="34"/>
      <c r="F211" s="33"/>
      <c r="G211" s="32" t="str">
        <f t="shared" si="0"/>
        <v/>
      </c>
      <c r="H211" s="35" t="str">
        <f t="array" ref="H211">IF(
  ISBLANK(C211),
  "",
  IF(
    ISBLANK(D211),
    (
      (
        G211
        + (LEN(C211)-LEN(SUBSTITUTE(UPPER(C211),"R","")))
        + (LEN(C211)-LEN(SUBSTITUTE(UPPER(C211),"Y","")))
        + (LEN(C211)-LEN(SUBSTITUTE(UPPER(C211),"M","")))
        + (LEN(C211)-LEN(SUBSTITUTE(UPPER(C211),"K","")))
        + (LEN(C211)-LEN(SUBSTITUTE(UPPER(C211),"S","")))
        + (LEN(C211)-LEN(SUBSTITUTE(UPPER(C211),"W","")))
        + 2*(LEN(C211)-LEN(SUBSTITUTE(UPPER(C211),"B","")))
        + 2*(LEN(C211)-LEN(SUBSTITUTE(UPPER(C211),"D","")))
        + 2*(LEN(C211)-LEN(SUBSTITUTE(UPPER(C211),"H","")))
        + 2*(LEN(C211)-LEN(SUBSTITUTE(UPPER(C211),"V","")))
        + 3*(LEN(C211)-LEN(SUBSTITUTE(UPPER(C211),"N","")))
      )
      *
      INDEX(PrimerPrices!$C$2:$C$500,
        MATCH(TRIM(E211) &amp; "|" &amp; TRIM(F211),
        PrimerPrices!$D$2:$D$500, 0)
      )
    ),
    INDEX(ProbePrices!$D$2:$D$500,
      MATCH(TRIM(D211) &amp; "|" &amp; TRIM(E211) &amp; "|" &amp; TRIM(F211),
      ProbePrices!$E$2:$E$500, 0)
    )
  )
  + (LEN(C211)-LEN(SUBSTITUTE(C211,"+",""))) * 10
  + (LEN(UPPER(C211))-LEN(SUBSTITUTE(UPPER(C211),"I",""))) * 10
  + (LEN(C211)-LEN(SUBSTITUTE(C211,"*",""))) * 10
)</f>
        <v/>
      </c>
      <c r="I211" s="32" t="str">
        <f t="shared" si="1"/>
        <v/>
      </c>
      <c r="J211" s="32" t="str">
        <f t="shared" si="2"/>
        <v/>
      </c>
      <c r="K211" s="40"/>
      <c r="L211" s="4"/>
      <c r="M211" s="5"/>
      <c r="N211" s="5"/>
      <c r="O211" s="5"/>
      <c r="P211" s="5"/>
      <c r="Q211" s="5"/>
      <c r="R211" s="5"/>
      <c r="S211" s="5"/>
      <c r="T211" s="5"/>
      <c r="U211" s="37" t="str">
        <f t="shared" si="3"/>
        <v/>
      </c>
      <c r="V211" s="37" t="str">
        <f t="shared" si="4"/>
        <v/>
      </c>
      <c r="W211" s="37" t="str">
        <f t="shared" si="5"/>
        <v/>
      </c>
      <c r="X211" s="37" t="str">
        <f t="shared" si="6"/>
        <v/>
      </c>
      <c r="Y211" s="37" t="str">
        <f t="shared" si="7"/>
        <v/>
      </c>
      <c r="Z211" s="37" t="str">
        <f t="shared" si="8"/>
        <v/>
      </c>
      <c r="AA211" s="38"/>
    </row>
    <row r="212" spans="1:27" ht="13.5" customHeight="1" x14ac:dyDescent="0.3">
      <c r="A212" s="39">
        <v>189</v>
      </c>
      <c r="B212" s="33"/>
      <c r="C212" s="33"/>
      <c r="D212" s="33"/>
      <c r="E212" s="34"/>
      <c r="F212" s="33"/>
      <c r="G212" s="32" t="str">
        <f t="shared" si="0"/>
        <v/>
      </c>
      <c r="H212" s="35" t="str">
        <f t="array" ref="H212">IF(
  ISBLANK(C212),
  "",
  IF(
    ISBLANK(D212),
    (
      (
        G212
        + (LEN(C212)-LEN(SUBSTITUTE(UPPER(C212),"R","")))
        + (LEN(C212)-LEN(SUBSTITUTE(UPPER(C212),"Y","")))
        + (LEN(C212)-LEN(SUBSTITUTE(UPPER(C212),"M","")))
        + (LEN(C212)-LEN(SUBSTITUTE(UPPER(C212),"K","")))
        + (LEN(C212)-LEN(SUBSTITUTE(UPPER(C212),"S","")))
        + (LEN(C212)-LEN(SUBSTITUTE(UPPER(C212),"W","")))
        + 2*(LEN(C212)-LEN(SUBSTITUTE(UPPER(C212),"B","")))
        + 2*(LEN(C212)-LEN(SUBSTITUTE(UPPER(C212),"D","")))
        + 2*(LEN(C212)-LEN(SUBSTITUTE(UPPER(C212),"H","")))
        + 2*(LEN(C212)-LEN(SUBSTITUTE(UPPER(C212),"V","")))
        + 3*(LEN(C212)-LEN(SUBSTITUTE(UPPER(C212),"N","")))
      )
      *
      INDEX(PrimerPrices!$C$2:$C$500,
        MATCH(TRIM(E212) &amp; "|" &amp; TRIM(F212),
        PrimerPrices!$D$2:$D$500, 0)
      )
    ),
    INDEX(ProbePrices!$D$2:$D$500,
      MATCH(TRIM(D212) &amp; "|" &amp; TRIM(E212) &amp; "|" &amp; TRIM(F212),
      ProbePrices!$E$2:$E$500, 0)
    )
  )
  + (LEN(C212)-LEN(SUBSTITUTE(C212,"+",""))) * 10
  + (LEN(UPPER(C212))-LEN(SUBSTITUTE(UPPER(C212),"I",""))) * 10
  + (LEN(C212)-LEN(SUBSTITUTE(C212,"*",""))) * 10
)</f>
        <v/>
      </c>
      <c r="I212" s="32" t="str">
        <f t="shared" si="1"/>
        <v/>
      </c>
      <c r="J212" s="32" t="str">
        <f t="shared" si="2"/>
        <v/>
      </c>
      <c r="K212" s="40"/>
      <c r="L212" s="4"/>
      <c r="M212" s="5"/>
      <c r="N212" s="5"/>
      <c r="O212" s="5"/>
      <c r="P212" s="5"/>
      <c r="Q212" s="5"/>
      <c r="R212" s="5"/>
      <c r="S212" s="5"/>
      <c r="T212" s="5"/>
      <c r="U212" s="37" t="str">
        <f t="shared" si="3"/>
        <v/>
      </c>
      <c r="V212" s="37" t="str">
        <f t="shared" si="4"/>
        <v/>
      </c>
      <c r="W212" s="37" t="str">
        <f t="shared" si="5"/>
        <v/>
      </c>
      <c r="X212" s="37" t="str">
        <f t="shared" si="6"/>
        <v/>
      </c>
      <c r="Y212" s="37" t="str">
        <f t="shared" si="7"/>
        <v/>
      </c>
      <c r="Z212" s="37" t="str">
        <f t="shared" si="8"/>
        <v/>
      </c>
      <c r="AA212" s="38"/>
    </row>
    <row r="213" spans="1:27" ht="13.5" customHeight="1" x14ac:dyDescent="0.3">
      <c r="A213" s="39">
        <v>190</v>
      </c>
      <c r="B213" s="33"/>
      <c r="C213" s="33"/>
      <c r="D213" s="33"/>
      <c r="E213" s="34"/>
      <c r="F213" s="33"/>
      <c r="G213" s="32" t="str">
        <f t="shared" si="0"/>
        <v/>
      </c>
      <c r="H213" s="35" t="str">
        <f t="array" ref="H213">IF(
  ISBLANK(C213),
  "",
  IF(
    ISBLANK(D213),
    (
      (
        G213
        + (LEN(C213)-LEN(SUBSTITUTE(UPPER(C213),"R","")))
        + (LEN(C213)-LEN(SUBSTITUTE(UPPER(C213),"Y","")))
        + (LEN(C213)-LEN(SUBSTITUTE(UPPER(C213),"M","")))
        + (LEN(C213)-LEN(SUBSTITUTE(UPPER(C213),"K","")))
        + (LEN(C213)-LEN(SUBSTITUTE(UPPER(C213),"S","")))
        + (LEN(C213)-LEN(SUBSTITUTE(UPPER(C213),"W","")))
        + 2*(LEN(C213)-LEN(SUBSTITUTE(UPPER(C213),"B","")))
        + 2*(LEN(C213)-LEN(SUBSTITUTE(UPPER(C213),"D","")))
        + 2*(LEN(C213)-LEN(SUBSTITUTE(UPPER(C213),"H","")))
        + 2*(LEN(C213)-LEN(SUBSTITUTE(UPPER(C213),"V","")))
        + 3*(LEN(C213)-LEN(SUBSTITUTE(UPPER(C213),"N","")))
      )
      *
      INDEX(PrimerPrices!$C$2:$C$500,
        MATCH(TRIM(E213) &amp; "|" &amp; TRIM(F213),
        PrimerPrices!$D$2:$D$500, 0)
      )
    ),
    INDEX(ProbePrices!$D$2:$D$500,
      MATCH(TRIM(D213) &amp; "|" &amp; TRIM(E213) &amp; "|" &amp; TRIM(F213),
      ProbePrices!$E$2:$E$500, 0)
    )
  )
  + (LEN(C213)-LEN(SUBSTITUTE(C213,"+",""))) * 10
  + (LEN(UPPER(C213))-LEN(SUBSTITUTE(UPPER(C213),"I",""))) * 10
  + (LEN(C213)-LEN(SUBSTITUTE(C213,"*",""))) * 10
)</f>
        <v/>
      </c>
      <c r="I213" s="32" t="str">
        <f t="shared" si="1"/>
        <v/>
      </c>
      <c r="J213" s="32" t="str">
        <f t="shared" si="2"/>
        <v/>
      </c>
      <c r="K213" s="40"/>
      <c r="L213" s="4"/>
      <c r="M213" s="5"/>
      <c r="N213" s="5"/>
      <c r="O213" s="5"/>
      <c r="P213" s="5"/>
      <c r="Q213" s="5"/>
      <c r="R213" s="5"/>
      <c r="S213" s="5"/>
      <c r="T213" s="5"/>
      <c r="U213" s="37" t="str">
        <f t="shared" si="3"/>
        <v/>
      </c>
      <c r="V213" s="37" t="str">
        <f t="shared" si="4"/>
        <v/>
      </c>
      <c r="W213" s="37" t="str">
        <f t="shared" si="5"/>
        <v/>
      </c>
      <c r="X213" s="37" t="str">
        <f t="shared" si="6"/>
        <v/>
      </c>
      <c r="Y213" s="37" t="str">
        <f t="shared" si="7"/>
        <v/>
      </c>
      <c r="Z213" s="37" t="str">
        <f t="shared" si="8"/>
        <v/>
      </c>
      <c r="AA213" s="38"/>
    </row>
    <row r="214" spans="1:27" ht="13.5" customHeight="1" x14ac:dyDescent="0.3">
      <c r="A214" s="39">
        <v>191</v>
      </c>
      <c r="B214" s="33"/>
      <c r="C214" s="33"/>
      <c r="D214" s="33"/>
      <c r="E214" s="34"/>
      <c r="F214" s="33"/>
      <c r="G214" s="32" t="str">
        <f t="shared" si="0"/>
        <v/>
      </c>
      <c r="H214" s="35" t="str">
        <f t="array" ref="H214">IF(
  ISBLANK(C214),
  "",
  IF(
    ISBLANK(D214),
    (
      (
        G214
        + (LEN(C214)-LEN(SUBSTITUTE(UPPER(C214),"R","")))
        + (LEN(C214)-LEN(SUBSTITUTE(UPPER(C214),"Y","")))
        + (LEN(C214)-LEN(SUBSTITUTE(UPPER(C214),"M","")))
        + (LEN(C214)-LEN(SUBSTITUTE(UPPER(C214),"K","")))
        + (LEN(C214)-LEN(SUBSTITUTE(UPPER(C214),"S","")))
        + (LEN(C214)-LEN(SUBSTITUTE(UPPER(C214),"W","")))
        + 2*(LEN(C214)-LEN(SUBSTITUTE(UPPER(C214),"B","")))
        + 2*(LEN(C214)-LEN(SUBSTITUTE(UPPER(C214),"D","")))
        + 2*(LEN(C214)-LEN(SUBSTITUTE(UPPER(C214),"H","")))
        + 2*(LEN(C214)-LEN(SUBSTITUTE(UPPER(C214),"V","")))
        + 3*(LEN(C214)-LEN(SUBSTITUTE(UPPER(C214),"N","")))
      )
      *
      INDEX(PrimerPrices!$C$2:$C$500,
        MATCH(TRIM(E214) &amp; "|" &amp; TRIM(F214),
        PrimerPrices!$D$2:$D$500, 0)
      )
    ),
    INDEX(ProbePrices!$D$2:$D$500,
      MATCH(TRIM(D214) &amp; "|" &amp; TRIM(E214) &amp; "|" &amp; TRIM(F214),
      ProbePrices!$E$2:$E$500, 0)
    )
  )
  + (LEN(C214)-LEN(SUBSTITUTE(C214,"+",""))) * 10
  + (LEN(UPPER(C214))-LEN(SUBSTITUTE(UPPER(C214),"I",""))) * 10
  + (LEN(C214)-LEN(SUBSTITUTE(C214,"*",""))) * 10
)</f>
        <v/>
      </c>
      <c r="I214" s="32" t="str">
        <f t="shared" si="1"/>
        <v/>
      </c>
      <c r="J214" s="32" t="str">
        <f t="shared" si="2"/>
        <v/>
      </c>
      <c r="K214" s="40"/>
      <c r="L214" s="4"/>
      <c r="M214" s="5"/>
      <c r="N214" s="5"/>
      <c r="O214" s="5"/>
      <c r="P214" s="5"/>
      <c r="Q214" s="5"/>
      <c r="R214" s="5"/>
      <c r="S214" s="5"/>
      <c r="T214" s="5"/>
      <c r="U214" s="37" t="str">
        <f t="shared" si="3"/>
        <v/>
      </c>
      <c r="V214" s="37" t="str">
        <f t="shared" si="4"/>
        <v/>
      </c>
      <c r="W214" s="37" t="str">
        <f t="shared" si="5"/>
        <v/>
      </c>
      <c r="X214" s="37" t="str">
        <f t="shared" si="6"/>
        <v/>
      </c>
      <c r="Y214" s="37" t="str">
        <f t="shared" si="7"/>
        <v/>
      </c>
      <c r="Z214" s="37" t="str">
        <f t="shared" si="8"/>
        <v/>
      </c>
      <c r="AA214" s="38"/>
    </row>
    <row r="215" spans="1:27" ht="13.5" customHeight="1" x14ac:dyDescent="0.3">
      <c r="A215" s="39">
        <v>192</v>
      </c>
      <c r="B215" s="33"/>
      <c r="C215" s="33"/>
      <c r="D215" s="33"/>
      <c r="E215" s="34"/>
      <c r="F215" s="33"/>
      <c r="G215" s="32" t="str">
        <f t="shared" si="0"/>
        <v/>
      </c>
      <c r="H215" s="35" t="str">
        <f t="array" ref="H215">IF(
  ISBLANK(C215),
  "",
  IF(
    ISBLANK(D215),
    (
      (
        G215
        + (LEN(C215)-LEN(SUBSTITUTE(UPPER(C215),"R","")))
        + (LEN(C215)-LEN(SUBSTITUTE(UPPER(C215),"Y","")))
        + (LEN(C215)-LEN(SUBSTITUTE(UPPER(C215),"M","")))
        + (LEN(C215)-LEN(SUBSTITUTE(UPPER(C215),"K","")))
        + (LEN(C215)-LEN(SUBSTITUTE(UPPER(C215),"S","")))
        + (LEN(C215)-LEN(SUBSTITUTE(UPPER(C215),"W","")))
        + 2*(LEN(C215)-LEN(SUBSTITUTE(UPPER(C215),"B","")))
        + 2*(LEN(C215)-LEN(SUBSTITUTE(UPPER(C215),"D","")))
        + 2*(LEN(C215)-LEN(SUBSTITUTE(UPPER(C215),"H","")))
        + 2*(LEN(C215)-LEN(SUBSTITUTE(UPPER(C215),"V","")))
        + 3*(LEN(C215)-LEN(SUBSTITUTE(UPPER(C215),"N","")))
      )
      *
      INDEX(PrimerPrices!$C$2:$C$500,
        MATCH(TRIM(E215) &amp; "|" &amp; TRIM(F215),
        PrimerPrices!$D$2:$D$500, 0)
      )
    ),
    INDEX(ProbePrices!$D$2:$D$500,
      MATCH(TRIM(D215) &amp; "|" &amp; TRIM(E215) &amp; "|" &amp; TRIM(F215),
      ProbePrices!$E$2:$E$500, 0)
    )
  )
  + (LEN(C215)-LEN(SUBSTITUTE(C215,"+",""))) * 10
  + (LEN(UPPER(C215))-LEN(SUBSTITUTE(UPPER(C215),"I",""))) * 10
  + (LEN(C215)-LEN(SUBSTITUTE(C215,"*",""))) * 10
)</f>
        <v/>
      </c>
      <c r="I215" s="32" t="str">
        <f t="shared" si="1"/>
        <v/>
      </c>
      <c r="J215" s="32" t="str">
        <f t="shared" si="2"/>
        <v/>
      </c>
      <c r="K215" s="40"/>
      <c r="L215" s="4"/>
      <c r="M215" s="5"/>
      <c r="N215" s="5"/>
      <c r="O215" s="5"/>
      <c r="P215" s="5"/>
      <c r="Q215" s="5"/>
      <c r="R215" s="5"/>
      <c r="S215" s="5"/>
      <c r="T215" s="5"/>
      <c r="U215" s="37" t="str">
        <f t="shared" si="3"/>
        <v/>
      </c>
      <c r="V215" s="37" t="str">
        <f t="shared" si="4"/>
        <v/>
      </c>
      <c r="W215" s="37" t="str">
        <f t="shared" si="5"/>
        <v/>
      </c>
      <c r="X215" s="37" t="str">
        <f t="shared" si="6"/>
        <v/>
      </c>
      <c r="Y215" s="37" t="str">
        <f t="shared" si="7"/>
        <v/>
      </c>
      <c r="Z215" s="37" t="str">
        <f t="shared" si="8"/>
        <v/>
      </c>
      <c r="AA215" s="38"/>
    </row>
    <row r="216" spans="1:27" ht="13.5" customHeight="1" x14ac:dyDescent="0.3">
      <c r="A216" s="39">
        <v>193</v>
      </c>
      <c r="B216" s="33"/>
      <c r="C216" s="33"/>
      <c r="D216" s="33"/>
      <c r="E216" s="34"/>
      <c r="F216" s="33"/>
      <c r="G216" s="32" t="str">
        <f t="shared" si="0"/>
        <v/>
      </c>
      <c r="H216" s="35" t="str">
        <f t="array" ref="H216">IF(
  ISBLANK(C216),
  "",
  IF(
    ISBLANK(D216),
    (
      (
        G216
        + (LEN(C216)-LEN(SUBSTITUTE(UPPER(C216),"R","")))
        + (LEN(C216)-LEN(SUBSTITUTE(UPPER(C216),"Y","")))
        + (LEN(C216)-LEN(SUBSTITUTE(UPPER(C216),"M","")))
        + (LEN(C216)-LEN(SUBSTITUTE(UPPER(C216),"K","")))
        + (LEN(C216)-LEN(SUBSTITUTE(UPPER(C216),"S","")))
        + (LEN(C216)-LEN(SUBSTITUTE(UPPER(C216),"W","")))
        + 2*(LEN(C216)-LEN(SUBSTITUTE(UPPER(C216),"B","")))
        + 2*(LEN(C216)-LEN(SUBSTITUTE(UPPER(C216),"D","")))
        + 2*(LEN(C216)-LEN(SUBSTITUTE(UPPER(C216),"H","")))
        + 2*(LEN(C216)-LEN(SUBSTITUTE(UPPER(C216),"V","")))
        + 3*(LEN(C216)-LEN(SUBSTITUTE(UPPER(C216),"N","")))
      )
      *
      INDEX(PrimerPrices!$C$2:$C$500,
        MATCH(TRIM(E216) &amp; "|" &amp; TRIM(F216),
        PrimerPrices!$D$2:$D$500, 0)
      )
    ),
    INDEX(ProbePrices!$D$2:$D$500,
      MATCH(TRIM(D216) &amp; "|" &amp; TRIM(E216) &amp; "|" &amp; TRIM(F216),
      ProbePrices!$E$2:$E$500, 0)
    )
  )
  + (LEN(C216)-LEN(SUBSTITUTE(C216,"+",""))) * 10
  + (LEN(UPPER(C216))-LEN(SUBSTITUTE(UPPER(C216),"I",""))) * 10
  + (LEN(C216)-LEN(SUBSTITUTE(C216,"*",""))) * 10
)</f>
        <v/>
      </c>
      <c r="I216" s="32" t="str">
        <f t="shared" si="1"/>
        <v/>
      </c>
      <c r="J216" s="32" t="str">
        <f t="shared" si="2"/>
        <v/>
      </c>
      <c r="K216" s="40"/>
      <c r="L216" s="4"/>
      <c r="M216" s="5"/>
      <c r="N216" s="5"/>
      <c r="O216" s="5"/>
      <c r="P216" s="5"/>
      <c r="Q216" s="5"/>
      <c r="R216" s="5"/>
      <c r="S216" s="5"/>
      <c r="T216" s="5"/>
      <c r="U216" s="37" t="str">
        <f t="shared" si="3"/>
        <v/>
      </c>
      <c r="V216" s="37" t="str">
        <f t="shared" si="4"/>
        <v/>
      </c>
      <c r="W216" s="37" t="str">
        <f t="shared" si="5"/>
        <v/>
      </c>
      <c r="X216" s="37" t="str">
        <f t="shared" si="6"/>
        <v/>
      </c>
      <c r="Y216" s="37" t="str">
        <f t="shared" si="7"/>
        <v/>
      </c>
      <c r="Z216" s="37" t="str">
        <f t="shared" si="8"/>
        <v/>
      </c>
      <c r="AA216" s="38"/>
    </row>
    <row r="217" spans="1:27" ht="13.5" customHeight="1" x14ac:dyDescent="0.3">
      <c r="A217" s="39">
        <v>194</v>
      </c>
      <c r="B217" s="33"/>
      <c r="C217" s="33"/>
      <c r="D217" s="33"/>
      <c r="E217" s="34"/>
      <c r="F217" s="33"/>
      <c r="G217" s="32" t="str">
        <f t="shared" si="0"/>
        <v/>
      </c>
      <c r="H217" s="35" t="str">
        <f t="array" ref="H217">IF(
  ISBLANK(C217),
  "",
  IF(
    ISBLANK(D217),
    (
      (
        G217
        + (LEN(C217)-LEN(SUBSTITUTE(UPPER(C217),"R","")))
        + (LEN(C217)-LEN(SUBSTITUTE(UPPER(C217),"Y","")))
        + (LEN(C217)-LEN(SUBSTITUTE(UPPER(C217),"M","")))
        + (LEN(C217)-LEN(SUBSTITUTE(UPPER(C217),"K","")))
        + (LEN(C217)-LEN(SUBSTITUTE(UPPER(C217),"S","")))
        + (LEN(C217)-LEN(SUBSTITUTE(UPPER(C217),"W","")))
        + 2*(LEN(C217)-LEN(SUBSTITUTE(UPPER(C217),"B","")))
        + 2*(LEN(C217)-LEN(SUBSTITUTE(UPPER(C217),"D","")))
        + 2*(LEN(C217)-LEN(SUBSTITUTE(UPPER(C217),"H","")))
        + 2*(LEN(C217)-LEN(SUBSTITUTE(UPPER(C217),"V","")))
        + 3*(LEN(C217)-LEN(SUBSTITUTE(UPPER(C217),"N","")))
      )
      *
      INDEX(PrimerPrices!$C$2:$C$500,
        MATCH(TRIM(E217) &amp; "|" &amp; TRIM(F217),
        PrimerPrices!$D$2:$D$500, 0)
      )
    ),
    INDEX(ProbePrices!$D$2:$D$500,
      MATCH(TRIM(D217) &amp; "|" &amp; TRIM(E217) &amp; "|" &amp; TRIM(F217),
      ProbePrices!$E$2:$E$500, 0)
    )
  )
  + (LEN(C217)-LEN(SUBSTITUTE(C217,"+",""))) * 10
  + (LEN(UPPER(C217))-LEN(SUBSTITUTE(UPPER(C217),"I",""))) * 10
  + (LEN(C217)-LEN(SUBSTITUTE(C217,"*",""))) * 10
)</f>
        <v/>
      </c>
      <c r="I217" s="32" t="str">
        <f t="shared" si="1"/>
        <v/>
      </c>
      <c r="J217" s="32" t="str">
        <f t="shared" si="2"/>
        <v/>
      </c>
      <c r="K217" s="40"/>
      <c r="L217" s="4"/>
      <c r="M217" s="5"/>
      <c r="N217" s="5"/>
      <c r="O217" s="5"/>
      <c r="P217" s="5"/>
      <c r="Q217" s="5"/>
      <c r="R217" s="5"/>
      <c r="S217" s="5"/>
      <c r="T217" s="5"/>
      <c r="U217" s="37" t="str">
        <f t="shared" si="3"/>
        <v/>
      </c>
      <c r="V217" s="37" t="str">
        <f t="shared" si="4"/>
        <v/>
      </c>
      <c r="W217" s="37" t="str">
        <f t="shared" si="5"/>
        <v/>
      </c>
      <c r="X217" s="37" t="str">
        <f t="shared" si="6"/>
        <v/>
      </c>
      <c r="Y217" s="37" t="str">
        <f t="shared" si="7"/>
        <v/>
      </c>
      <c r="Z217" s="37" t="str">
        <f t="shared" si="8"/>
        <v/>
      </c>
      <c r="AA217" s="38"/>
    </row>
    <row r="218" spans="1:27" ht="13.5" customHeight="1" x14ac:dyDescent="0.3">
      <c r="A218" s="39">
        <v>195</v>
      </c>
      <c r="B218" s="33"/>
      <c r="C218" s="33"/>
      <c r="D218" s="33"/>
      <c r="E218" s="34"/>
      <c r="F218" s="33"/>
      <c r="G218" s="32" t="str">
        <f t="shared" si="0"/>
        <v/>
      </c>
      <c r="H218" s="35" t="str">
        <f t="array" ref="H218">IF(
  ISBLANK(C218),
  "",
  IF(
    ISBLANK(D218),
    (
      (
        G218
        + (LEN(C218)-LEN(SUBSTITUTE(UPPER(C218),"R","")))
        + (LEN(C218)-LEN(SUBSTITUTE(UPPER(C218),"Y","")))
        + (LEN(C218)-LEN(SUBSTITUTE(UPPER(C218),"M","")))
        + (LEN(C218)-LEN(SUBSTITUTE(UPPER(C218),"K","")))
        + (LEN(C218)-LEN(SUBSTITUTE(UPPER(C218),"S","")))
        + (LEN(C218)-LEN(SUBSTITUTE(UPPER(C218),"W","")))
        + 2*(LEN(C218)-LEN(SUBSTITUTE(UPPER(C218),"B","")))
        + 2*(LEN(C218)-LEN(SUBSTITUTE(UPPER(C218),"D","")))
        + 2*(LEN(C218)-LEN(SUBSTITUTE(UPPER(C218),"H","")))
        + 2*(LEN(C218)-LEN(SUBSTITUTE(UPPER(C218),"V","")))
        + 3*(LEN(C218)-LEN(SUBSTITUTE(UPPER(C218),"N","")))
      )
      *
      INDEX(PrimerPrices!$C$2:$C$500,
        MATCH(TRIM(E218) &amp; "|" &amp; TRIM(F218),
        PrimerPrices!$D$2:$D$500, 0)
      )
    ),
    INDEX(ProbePrices!$D$2:$D$500,
      MATCH(TRIM(D218) &amp; "|" &amp; TRIM(E218) &amp; "|" &amp; TRIM(F218),
      ProbePrices!$E$2:$E$500, 0)
    )
  )
  + (LEN(C218)-LEN(SUBSTITUTE(C218,"+",""))) * 10
  + (LEN(UPPER(C218))-LEN(SUBSTITUTE(UPPER(C218),"I",""))) * 10
  + (LEN(C218)-LEN(SUBSTITUTE(C218,"*",""))) * 10
)</f>
        <v/>
      </c>
      <c r="I218" s="32" t="str">
        <f t="shared" si="1"/>
        <v/>
      </c>
      <c r="J218" s="32" t="str">
        <f t="shared" si="2"/>
        <v/>
      </c>
      <c r="K218" s="40"/>
      <c r="L218" s="4"/>
      <c r="M218" s="5"/>
      <c r="N218" s="5"/>
      <c r="O218" s="5"/>
      <c r="P218" s="5"/>
      <c r="Q218" s="5"/>
      <c r="R218" s="5"/>
      <c r="S218" s="5"/>
      <c r="T218" s="5"/>
      <c r="U218" s="37" t="str">
        <f t="shared" si="3"/>
        <v/>
      </c>
      <c r="V218" s="37" t="str">
        <f t="shared" si="4"/>
        <v/>
      </c>
      <c r="W218" s="37" t="str">
        <f t="shared" si="5"/>
        <v/>
      </c>
      <c r="X218" s="37" t="str">
        <f t="shared" si="6"/>
        <v/>
      </c>
      <c r="Y218" s="37" t="str">
        <f t="shared" si="7"/>
        <v/>
      </c>
      <c r="Z218" s="37" t="str">
        <f t="shared" si="8"/>
        <v/>
      </c>
      <c r="AA218" s="38"/>
    </row>
    <row r="219" spans="1:27" ht="13.5" customHeight="1" x14ac:dyDescent="0.3">
      <c r="A219" s="39">
        <v>196</v>
      </c>
      <c r="B219" s="33"/>
      <c r="C219" s="33"/>
      <c r="D219" s="33"/>
      <c r="E219" s="34"/>
      <c r="F219" s="33"/>
      <c r="G219" s="32" t="str">
        <f t="shared" si="0"/>
        <v/>
      </c>
      <c r="H219" s="35" t="str">
        <f t="array" ref="H219">IF(
  ISBLANK(C219),
  "",
  IF(
    ISBLANK(D219),
    (
      (
        G219
        + (LEN(C219)-LEN(SUBSTITUTE(UPPER(C219),"R","")))
        + (LEN(C219)-LEN(SUBSTITUTE(UPPER(C219),"Y","")))
        + (LEN(C219)-LEN(SUBSTITUTE(UPPER(C219),"M","")))
        + (LEN(C219)-LEN(SUBSTITUTE(UPPER(C219),"K","")))
        + (LEN(C219)-LEN(SUBSTITUTE(UPPER(C219),"S","")))
        + (LEN(C219)-LEN(SUBSTITUTE(UPPER(C219),"W","")))
        + 2*(LEN(C219)-LEN(SUBSTITUTE(UPPER(C219),"B","")))
        + 2*(LEN(C219)-LEN(SUBSTITUTE(UPPER(C219),"D","")))
        + 2*(LEN(C219)-LEN(SUBSTITUTE(UPPER(C219),"H","")))
        + 2*(LEN(C219)-LEN(SUBSTITUTE(UPPER(C219),"V","")))
        + 3*(LEN(C219)-LEN(SUBSTITUTE(UPPER(C219),"N","")))
      )
      *
      INDEX(PrimerPrices!$C$2:$C$500,
        MATCH(TRIM(E219) &amp; "|" &amp; TRIM(F219),
        PrimerPrices!$D$2:$D$500, 0)
      )
    ),
    INDEX(ProbePrices!$D$2:$D$500,
      MATCH(TRIM(D219) &amp; "|" &amp; TRIM(E219) &amp; "|" &amp; TRIM(F219),
      ProbePrices!$E$2:$E$500, 0)
    )
  )
  + (LEN(C219)-LEN(SUBSTITUTE(C219,"+",""))) * 10
  + (LEN(UPPER(C219))-LEN(SUBSTITUTE(UPPER(C219),"I",""))) * 10
  + (LEN(C219)-LEN(SUBSTITUTE(C219,"*",""))) * 10
)</f>
        <v/>
      </c>
      <c r="I219" s="32" t="str">
        <f t="shared" si="1"/>
        <v/>
      </c>
      <c r="J219" s="32" t="str">
        <f t="shared" si="2"/>
        <v/>
      </c>
      <c r="K219" s="40"/>
      <c r="L219" s="4"/>
      <c r="M219" s="5"/>
      <c r="N219" s="5"/>
      <c r="O219" s="5"/>
      <c r="P219" s="5"/>
      <c r="Q219" s="5"/>
      <c r="R219" s="5"/>
      <c r="S219" s="5"/>
      <c r="T219" s="5"/>
      <c r="U219" s="37" t="str">
        <f t="shared" si="3"/>
        <v/>
      </c>
      <c r="V219" s="37" t="str">
        <f t="shared" si="4"/>
        <v/>
      </c>
      <c r="W219" s="37" t="str">
        <f t="shared" si="5"/>
        <v/>
      </c>
      <c r="X219" s="37" t="str">
        <f t="shared" si="6"/>
        <v/>
      </c>
      <c r="Y219" s="37" t="str">
        <f t="shared" si="7"/>
        <v/>
      </c>
      <c r="Z219" s="37" t="str">
        <f t="shared" si="8"/>
        <v/>
      </c>
      <c r="AA219" s="38"/>
    </row>
    <row r="220" spans="1:27" ht="14.4" x14ac:dyDescent="0.3">
      <c r="A220" s="39">
        <v>197</v>
      </c>
      <c r="B220" s="33"/>
      <c r="C220" s="33"/>
      <c r="D220" s="33"/>
      <c r="E220" s="34"/>
      <c r="F220" s="33"/>
      <c r="G220" s="32" t="str">
        <f t="shared" si="0"/>
        <v/>
      </c>
      <c r="H220" s="35" t="str">
        <f t="array" ref="H220">IF(
  ISBLANK(C220),
  "",
  IF(
    ISBLANK(D220),
    (
      (
        G220
        + (LEN(C220)-LEN(SUBSTITUTE(UPPER(C220),"R","")))
        + (LEN(C220)-LEN(SUBSTITUTE(UPPER(C220),"Y","")))
        + (LEN(C220)-LEN(SUBSTITUTE(UPPER(C220),"M","")))
        + (LEN(C220)-LEN(SUBSTITUTE(UPPER(C220),"K","")))
        + (LEN(C220)-LEN(SUBSTITUTE(UPPER(C220),"S","")))
        + (LEN(C220)-LEN(SUBSTITUTE(UPPER(C220),"W","")))
        + 2*(LEN(C220)-LEN(SUBSTITUTE(UPPER(C220),"B","")))
        + 2*(LEN(C220)-LEN(SUBSTITUTE(UPPER(C220),"D","")))
        + 2*(LEN(C220)-LEN(SUBSTITUTE(UPPER(C220),"H","")))
        + 2*(LEN(C220)-LEN(SUBSTITUTE(UPPER(C220),"V","")))
        + 3*(LEN(C220)-LEN(SUBSTITUTE(UPPER(C220),"N","")))
      )
      *
      INDEX(PrimerPrices!$C$2:$C$500,
        MATCH(TRIM(E220) &amp; "|" &amp; TRIM(F220),
        PrimerPrices!$D$2:$D$500, 0)
      )
    ),
    INDEX(ProbePrices!$D$2:$D$500,
      MATCH(TRIM(D220) &amp; "|" &amp; TRIM(E220) &amp; "|" &amp; TRIM(F220),
      ProbePrices!$E$2:$E$500, 0)
    )
  )
  + (LEN(C220)-LEN(SUBSTITUTE(C220,"+",""))) * 10
  + (LEN(UPPER(C220))-LEN(SUBSTITUTE(UPPER(C220),"I",""))) * 10
  + (LEN(C220)-LEN(SUBSTITUTE(C220,"*",""))) * 10
)</f>
        <v/>
      </c>
      <c r="I220" s="32" t="str">
        <f t="shared" si="1"/>
        <v/>
      </c>
      <c r="J220" s="32" t="str">
        <f t="shared" si="2"/>
        <v/>
      </c>
      <c r="K220" s="40"/>
      <c r="L220" s="4"/>
      <c r="M220" s="5"/>
      <c r="N220" s="5"/>
      <c r="O220" s="5"/>
      <c r="P220" s="5"/>
      <c r="Q220" s="5"/>
      <c r="R220" s="5"/>
      <c r="S220" s="5"/>
      <c r="T220" s="5"/>
      <c r="U220" s="37" t="str">
        <f t="shared" si="3"/>
        <v/>
      </c>
      <c r="V220" s="37" t="str">
        <f t="shared" si="4"/>
        <v/>
      </c>
      <c r="W220" s="37" t="str">
        <f t="shared" si="5"/>
        <v/>
      </c>
      <c r="X220" s="37" t="str">
        <f t="shared" si="6"/>
        <v/>
      </c>
      <c r="Y220" s="37" t="str">
        <f t="shared" si="7"/>
        <v/>
      </c>
      <c r="Z220" s="37" t="str">
        <f t="shared" si="8"/>
        <v/>
      </c>
      <c r="AA220" s="38"/>
    </row>
    <row r="221" spans="1:27" ht="14.4" x14ac:dyDescent="0.3">
      <c r="A221" s="39">
        <v>198</v>
      </c>
      <c r="B221" s="33"/>
      <c r="C221" s="33"/>
      <c r="D221" s="33"/>
      <c r="E221" s="34"/>
      <c r="F221" s="33"/>
      <c r="G221" s="32" t="str">
        <f t="shared" si="0"/>
        <v/>
      </c>
      <c r="H221" s="35" t="str">
        <f t="array" ref="H221">IF(
  ISBLANK(C221),
  "",
  IF(
    ISBLANK(D221),
    (
      (
        G221
        + (LEN(C221)-LEN(SUBSTITUTE(UPPER(C221),"R","")))
        + (LEN(C221)-LEN(SUBSTITUTE(UPPER(C221),"Y","")))
        + (LEN(C221)-LEN(SUBSTITUTE(UPPER(C221),"M","")))
        + (LEN(C221)-LEN(SUBSTITUTE(UPPER(C221),"K","")))
        + (LEN(C221)-LEN(SUBSTITUTE(UPPER(C221),"S","")))
        + (LEN(C221)-LEN(SUBSTITUTE(UPPER(C221),"W","")))
        + 2*(LEN(C221)-LEN(SUBSTITUTE(UPPER(C221),"B","")))
        + 2*(LEN(C221)-LEN(SUBSTITUTE(UPPER(C221),"D","")))
        + 2*(LEN(C221)-LEN(SUBSTITUTE(UPPER(C221),"H","")))
        + 2*(LEN(C221)-LEN(SUBSTITUTE(UPPER(C221),"V","")))
        + 3*(LEN(C221)-LEN(SUBSTITUTE(UPPER(C221),"N","")))
      )
      *
      INDEX(PrimerPrices!$C$2:$C$500,
        MATCH(TRIM(E221) &amp; "|" &amp; TRIM(F221),
        PrimerPrices!$D$2:$D$500, 0)
      )
    ),
    INDEX(ProbePrices!$D$2:$D$500,
      MATCH(TRIM(D221) &amp; "|" &amp; TRIM(E221) &amp; "|" &amp; TRIM(F221),
      ProbePrices!$E$2:$E$500, 0)
    )
  )
  + (LEN(C221)-LEN(SUBSTITUTE(C221,"+",""))) * 10
  + (LEN(UPPER(C221))-LEN(SUBSTITUTE(UPPER(C221),"I",""))) * 10
  + (LEN(C221)-LEN(SUBSTITUTE(C221,"*",""))) * 10
)</f>
        <v/>
      </c>
      <c r="I221" s="32" t="str">
        <f t="shared" si="1"/>
        <v/>
      </c>
      <c r="J221" s="32" t="str">
        <f t="shared" si="2"/>
        <v/>
      </c>
      <c r="K221" s="40"/>
      <c r="L221" s="4"/>
      <c r="M221" s="5"/>
      <c r="N221" s="5"/>
      <c r="O221" s="5"/>
      <c r="P221" s="5"/>
      <c r="Q221" s="5"/>
      <c r="R221" s="5"/>
      <c r="S221" s="5"/>
      <c r="T221" s="5"/>
      <c r="U221" s="37" t="str">
        <f t="shared" si="3"/>
        <v/>
      </c>
      <c r="V221" s="37" t="str">
        <f t="shared" si="4"/>
        <v/>
      </c>
      <c r="W221" s="37" t="str">
        <f t="shared" si="5"/>
        <v/>
      </c>
      <c r="X221" s="37" t="str">
        <f t="shared" si="6"/>
        <v/>
      </c>
      <c r="Y221" s="37" t="str">
        <f t="shared" si="7"/>
        <v/>
      </c>
      <c r="Z221" s="37" t="str">
        <f t="shared" si="8"/>
        <v/>
      </c>
      <c r="AA221" s="38"/>
    </row>
    <row r="222" spans="1:27" ht="14.4" x14ac:dyDescent="0.3">
      <c r="A222" s="39">
        <v>199</v>
      </c>
      <c r="B222" s="33"/>
      <c r="C222" s="33"/>
      <c r="D222" s="33"/>
      <c r="E222" s="34"/>
      <c r="F222" s="33"/>
      <c r="G222" s="32" t="str">
        <f t="shared" si="0"/>
        <v/>
      </c>
      <c r="H222" s="35" t="str">
        <f t="array" ref="H222">IF(
  ISBLANK(C222),
  "",
  IF(
    ISBLANK(D222),
    (
      (
        G222
        + (LEN(C222)-LEN(SUBSTITUTE(UPPER(C222),"R","")))
        + (LEN(C222)-LEN(SUBSTITUTE(UPPER(C222),"Y","")))
        + (LEN(C222)-LEN(SUBSTITUTE(UPPER(C222),"M","")))
        + (LEN(C222)-LEN(SUBSTITUTE(UPPER(C222),"K","")))
        + (LEN(C222)-LEN(SUBSTITUTE(UPPER(C222),"S","")))
        + (LEN(C222)-LEN(SUBSTITUTE(UPPER(C222),"W","")))
        + 2*(LEN(C222)-LEN(SUBSTITUTE(UPPER(C222),"B","")))
        + 2*(LEN(C222)-LEN(SUBSTITUTE(UPPER(C222),"D","")))
        + 2*(LEN(C222)-LEN(SUBSTITUTE(UPPER(C222),"H","")))
        + 2*(LEN(C222)-LEN(SUBSTITUTE(UPPER(C222),"V","")))
        + 3*(LEN(C222)-LEN(SUBSTITUTE(UPPER(C222),"N","")))
      )
      *
      INDEX(PrimerPrices!$C$2:$C$500,
        MATCH(TRIM(E222) &amp; "|" &amp; TRIM(F222),
        PrimerPrices!$D$2:$D$500, 0)
      )
    ),
    INDEX(ProbePrices!$D$2:$D$500,
      MATCH(TRIM(D222) &amp; "|" &amp; TRIM(E222) &amp; "|" &amp; TRIM(F222),
      ProbePrices!$E$2:$E$500, 0)
    )
  )
  + (LEN(C222)-LEN(SUBSTITUTE(C222,"+",""))) * 10
  + (LEN(UPPER(C222))-LEN(SUBSTITUTE(UPPER(C222),"I",""))) * 10
  + (LEN(C222)-LEN(SUBSTITUTE(C222,"*",""))) * 10
)</f>
        <v/>
      </c>
      <c r="I222" s="32" t="str">
        <f t="shared" si="1"/>
        <v/>
      </c>
      <c r="J222" s="32" t="str">
        <f t="shared" si="2"/>
        <v/>
      </c>
      <c r="K222" s="40"/>
      <c r="L222" s="4"/>
      <c r="M222" s="5"/>
      <c r="N222" s="5"/>
      <c r="O222" s="5"/>
      <c r="P222" s="5"/>
      <c r="Q222" s="5"/>
      <c r="R222" s="5"/>
      <c r="S222" s="5"/>
      <c r="T222" s="5"/>
      <c r="U222" s="37" t="str">
        <f t="shared" si="3"/>
        <v/>
      </c>
      <c r="V222" s="37" t="str">
        <f t="shared" si="4"/>
        <v/>
      </c>
      <c r="W222" s="37" t="str">
        <f t="shared" si="5"/>
        <v/>
      </c>
      <c r="X222" s="37" t="str">
        <f t="shared" si="6"/>
        <v/>
      </c>
      <c r="Y222" s="37" t="str">
        <f t="shared" si="7"/>
        <v/>
      </c>
      <c r="Z222" s="37" t="str">
        <f t="shared" si="8"/>
        <v/>
      </c>
      <c r="AA222" s="38"/>
    </row>
    <row r="223" spans="1:27" ht="14.4" x14ac:dyDescent="0.3">
      <c r="A223" s="41">
        <v>200</v>
      </c>
      <c r="B223" s="42"/>
      <c r="C223" s="33"/>
      <c r="D223" s="33"/>
      <c r="E223" s="34"/>
      <c r="F223" s="33"/>
      <c r="G223" s="32" t="str">
        <f t="shared" si="0"/>
        <v/>
      </c>
      <c r="H223" s="35" t="str">
        <f t="array" ref="H223">IF(
  ISBLANK(C223),
  "",
  IF(
    ISBLANK(D223),
    (
      (
        G223
        + (LEN(C223)-LEN(SUBSTITUTE(UPPER(C223),"R","")))
        + (LEN(C223)-LEN(SUBSTITUTE(UPPER(C223),"Y","")))
        + (LEN(C223)-LEN(SUBSTITUTE(UPPER(C223),"M","")))
        + (LEN(C223)-LEN(SUBSTITUTE(UPPER(C223),"K","")))
        + (LEN(C223)-LEN(SUBSTITUTE(UPPER(C223),"S","")))
        + (LEN(C223)-LEN(SUBSTITUTE(UPPER(C223),"W","")))
        + 2*(LEN(C223)-LEN(SUBSTITUTE(UPPER(C223),"B","")))
        + 2*(LEN(C223)-LEN(SUBSTITUTE(UPPER(C223),"D","")))
        + 2*(LEN(C223)-LEN(SUBSTITUTE(UPPER(C223),"H","")))
        + 2*(LEN(C223)-LEN(SUBSTITUTE(UPPER(C223),"V","")))
        + 3*(LEN(C223)-LEN(SUBSTITUTE(UPPER(C223),"N","")))
      )
      *
      INDEX(PrimerPrices!$C$2:$C$500,
        MATCH(TRIM(E223) &amp; "|" &amp; TRIM(F223),
        PrimerPrices!$D$2:$D$500, 0)
      )
    ),
    INDEX(ProbePrices!$D$2:$D$500,
      MATCH(TRIM(D223) &amp; "|" &amp; TRIM(E223) &amp; "|" &amp; TRIM(F223),
      ProbePrices!$E$2:$E$500, 0)
    )
  )
  + (LEN(C223)-LEN(SUBSTITUTE(C223,"+",""))) * 10
  + (LEN(UPPER(C223))-LEN(SUBSTITUTE(UPPER(C223),"I",""))) * 10
  + (LEN(C223)-LEN(SUBSTITUTE(C223,"*",""))) * 10
)</f>
        <v/>
      </c>
      <c r="I223" s="32" t="str">
        <f t="shared" si="1"/>
        <v/>
      </c>
      <c r="J223" s="32" t="str">
        <f t="shared" si="2"/>
        <v/>
      </c>
      <c r="K223" s="43"/>
      <c r="L223" s="4"/>
      <c r="M223" s="5"/>
      <c r="N223" s="5"/>
      <c r="O223" s="5"/>
      <c r="P223" s="5"/>
      <c r="Q223" s="5"/>
      <c r="R223" s="5"/>
      <c r="S223" s="5"/>
      <c r="T223" s="5"/>
      <c r="U223" s="37" t="str">
        <f t="shared" si="3"/>
        <v/>
      </c>
      <c r="V223" s="37" t="str">
        <f t="shared" si="4"/>
        <v/>
      </c>
      <c r="W223" s="37" t="str">
        <f t="shared" si="5"/>
        <v/>
      </c>
      <c r="X223" s="37" t="str">
        <f t="shared" si="6"/>
        <v/>
      </c>
      <c r="Y223" s="37" t="str">
        <f t="shared" si="7"/>
        <v/>
      </c>
      <c r="Z223" s="37" t="str">
        <f t="shared" si="8"/>
        <v/>
      </c>
      <c r="AA223" s="38"/>
    </row>
    <row r="224" spans="1:27" ht="13.5" customHeight="1" x14ac:dyDescent="0.3">
      <c r="A224" s="39">
        <v>201</v>
      </c>
      <c r="B224" s="33"/>
      <c r="C224" s="33"/>
      <c r="D224" s="33"/>
      <c r="E224" s="34"/>
      <c r="F224" s="33"/>
      <c r="G224" s="32" t="str">
        <f t="shared" si="0"/>
        <v/>
      </c>
      <c r="H224" s="35" t="str">
        <f t="array" ref="H224">IF(
  ISBLANK(C224),
  "",
  IF(
    ISBLANK(D224),
    (
      (
        G224
        + (LEN(C224)-LEN(SUBSTITUTE(UPPER(C224),"R","")))
        + (LEN(C224)-LEN(SUBSTITUTE(UPPER(C224),"Y","")))
        + (LEN(C224)-LEN(SUBSTITUTE(UPPER(C224),"M","")))
        + (LEN(C224)-LEN(SUBSTITUTE(UPPER(C224),"K","")))
        + (LEN(C224)-LEN(SUBSTITUTE(UPPER(C224),"S","")))
        + (LEN(C224)-LEN(SUBSTITUTE(UPPER(C224),"W","")))
        + 2*(LEN(C224)-LEN(SUBSTITUTE(UPPER(C224),"B","")))
        + 2*(LEN(C224)-LEN(SUBSTITUTE(UPPER(C224),"D","")))
        + 2*(LEN(C224)-LEN(SUBSTITUTE(UPPER(C224),"H","")))
        + 2*(LEN(C224)-LEN(SUBSTITUTE(UPPER(C224),"V","")))
        + 3*(LEN(C224)-LEN(SUBSTITUTE(UPPER(C224),"N","")))
      )
      *
      INDEX(PrimerPrices!$C$2:$C$500,
        MATCH(TRIM(E224) &amp; "|" &amp; TRIM(F224),
        PrimerPrices!$D$2:$D$500, 0)
      )
    ),
    INDEX(ProbePrices!$D$2:$D$500,
      MATCH(TRIM(D224) &amp; "|" &amp; TRIM(E224) &amp; "|" &amp; TRIM(F224),
      ProbePrices!$E$2:$E$500, 0)
    )
  )
  + (LEN(C224)-LEN(SUBSTITUTE(C224,"+",""))) * 10
  + (LEN(UPPER(C224))-LEN(SUBSTITUTE(UPPER(C224),"I",""))) * 10
  + (LEN(C224)-LEN(SUBSTITUTE(C224,"*",""))) * 10
)</f>
        <v/>
      </c>
      <c r="I224" s="32" t="str">
        <f t="shared" si="1"/>
        <v/>
      </c>
      <c r="J224" s="32" t="str">
        <f t="shared" si="2"/>
        <v/>
      </c>
      <c r="K224" s="44"/>
      <c r="L224" s="4"/>
      <c r="M224" s="5"/>
      <c r="N224" s="5"/>
      <c r="O224" s="5"/>
      <c r="P224" s="5"/>
      <c r="Q224" s="5"/>
      <c r="R224" s="5"/>
      <c r="S224" s="5"/>
      <c r="T224" s="5"/>
      <c r="U224" s="37" t="str">
        <f t="shared" si="3"/>
        <v/>
      </c>
      <c r="V224" s="37" t="str">
        <f t="shared" si="4"/>
        <v/>
      </c>
      <c r="W224" s="37" t="str">
        <f t="shared" si="5"/>
        <v/>
      </c>
      <c r="X224" s="37" t="str">
        <f t="shared" si="6"/>
        <v/>
      </c>
      <c r="Y224" s="37" t="str">
        <f t="shared" si="7"/>
        <v/>
      </c>
      <c r="Z224" s="37" t="str">
        <f t="shared" si="8"/>
        <v/>
      </c>
      <c r="AA224" s="38"/>
    </row>
    <row r="225" spans="1:27" ht="13.5" customHeight="1" x14ac:dyDescent="0.3">
      <c r="A225" s="39">
        <v>202</v>
      </c>
      <c r="B225" s="33"/>
      <c r="C225" s="33"/>
      <c r="D225" s="33"/>
      <c r="E225" s="34"/>
      <c r="F225" s="33"/>
      <c r="G225" s="32" t="str">
        <f t="shared" si="0"/>
        <v/>
      </c>
      <c r="H225" s="35" t="str">
        <f t="array" ref="H225">IF(
  ISBLANK(C225),
  "",
  IF(
    ISBLANK(D225),
    (
      (
        G225
        + (LEN(C225)-LEN(SUBSTITUTE(UPPER(C225),"R","")))
        + (LEN(C225)-LEN(SUBSTITUTE(UPPER(C225),"Y","")))
        + (LEN(C225)-LEN(SUBSTITUTE(UPPER(C225),"M","")))
        + (LEN(C225)-LEN(SUBSTITUTE(UPPER(C225),"K","")))
        + (LEN(C225)-LEN(SUBSTITUTE(UPPER(C225),"S","")))
        + (LEN(C225)-LEN(SUBSTITUTE(UPPER(C225),"W","")))
        + 2*(LEN(C225)-LEN(SUBSTITUTE(UPPER(C225),"B","")))
        + 2*(LEN(C225)-LEN(SUBSTITUTE(UPPER(C225),"D","")))
        + 2*(LEN(C225)-LEN(SUBSTITUTE(UPPER(C225),"H","")))
        + 2*(LEN(C225)-LEN(SUBSTITUTE(UPPER(C225),"V","")))
        + 3*(LEN(C225)-LEN(SUBSTITUTE(UPPER(C225),"N","")))
      )
      *
      INDEX(PrimerPrices!$C$2:$C$500,
        MATCH(TRIM(E225) &amp; "|" &amp; TRIM(F225),
        PrimerPrices!$D$2:$D$500, 0)
      )
    ),
    INDEX(ProbePrices!$D$2:$D$500,
      MATCH(TRIM(D225) &amp; "|" &amp; TRIM(E225) &amp; "|" &amp; TRIM(F225),
      ProbePrices!$E$2:$E$500, 0)
    )
  )
  + (LEN(C225)-LEN(SUBSTITUTE(C225,"+",""))) * 10
  + (LEN(UPPER(C225))-LEN(SUBSTITUTE(UPPER(C225),"I",""))) * 10
  + (LEN(C225)-LEN(SUBSTITUTE(C225,"*",""))) * 10
)</f>
        <v/>
      </c>
      <c r="I225" s="32" t="str">
        <f t="shared" si="1"/>
        <v/>
      </c>
      <c r="J225" s="32" t="str">
        <f t="shared" si="2"/>
        <v/>
      </c>
      <c r="K225" s="44"/>
      <c r="L225" s="4"/>
      <c r="M225" s="5"/>
      <c r="N225" s="5"/>
      <c r="O225" s="5"/>
      <c r="P225" s="5"/>
      <c r="Q225" s="5"/>
      <c r="R225" s="5"/>
      <c r="S225" s="5"/>
      <c r="T225" s="5"/>
      <c r="U225" s="37" t="str">
        <f t="shared" si="3"/>
        <v/>
      </c>
      <c r="V225" s="37" t="str">
        <f t="shared" si="4"/>
        <v/>
      </c>
      <c r="W225" s="37" t="str">
        <f t="shared" si="5"/>
        <v/>
      </c>
      <c r="X225" s="37" t="str">
        <f t="shared" si="6"/>
        <v/>
      </c>
      <c r="Y225" s="37" t="str">
        <f t="shared" si="7"/>
        <v/>
      </c>
      <c r="Z225" s="37" t="str">
        <f t="shared" si="8"/>
        <v/>
      </c>
      <c r="AA225" s="38"/>
    </row>
    <row r="226" spans="1:27" ht="13.5" customHeight="1" x14ac:dyDescent="0.3">
      <c r="A226" s="39">
        <v>203</v>
      </c>
      <c r="B226" s="33"/>
      <c r="C226" s="33"/>
      <c r="D226" s="33"/>
      <c r="E226" s="34"/>
      <c r="F226" s="33"/>
      <c r="G226" s="32" t="str">
        <f t="shared" si="0"/>
        <v/>
      </c>
      <c r="H226" s="35" t="str">
        <f t="array" ref="H226">IF(
  ISBLANK(C226),
  "",
  IF(
    ISBLANK(D226),
    (
      (
        G226
        + (LEN(C226)-LEN(SUBSTITUTE(UPPER(C226),"R","")))
        + (LEN(C226)-LEN(SUBSTITUTE(UPPER(C226),"Y","")))
        + (LEN(C226)-LEN(SUBSTITUTE(UPPER(C226),"M","")))
        + (LEN(C226)-LEN(SUBSTITUTE(UPPER(C226),"K","")))
        + (LEN(C226)-LEN(SUBSTITUTE(UPPER(C226),"S","")))
        + (LEN(C226)-LEN(SUBSTITUTE(UPPER(C226),"W","")))
        + 2*(LEN(C226)-LEN(SUBSTITUTE(UPPER(C226),"B","")))
        + 2*(LEN(C226)-LEN(SUBSTITUTE(UPPER(C226),"D","")))
        + 2*(LEN(C226)-LEN(SUBSTITUTE(UPPER(C226),"H","")))
        + 2*(LEN(C226)-LEN(SUBSTITUTE(UPPER(C226),"V","")))
        + 3*(LEN(C226)-LEN(SUBSTITUTE(UPPER(C226),"N","")))
      )
      *
      INDEX(PrimerPrices!$C$2:$C$500,
        MATCH(TRIM(E226) &amp; "|" &amp; TRIM(F226),
        PrimerPrices!$D$2:$D$500, 0)
      )
    ),
    INDEX(ProbePrices!$D$2:$D$500,
      MATCH(TRIM(D226) &amp; "|" &amp; TRIM(E226) &amp; "|" &amp; TRIM(F226),
      ProbePrices!$E$2:$E$500, 0)
    )
  )
  + (LEN(C226)-LEN(SUBSTITUTE(C226,"+",""))) * 10
  + (LEN(UPPER(C226))-LEN(SUBSTITUTE(UPPER(C226),"I",""))) * 10
  + (LEN(C226)-LEN(SUBSTITUTE(C226,"*",""))) * 10
)</f>
        <v/>
      </c>
      <c r="I226" s="32" t="str">
        <f t="shared" si="1"/>
        <v/>
      </c>
      <c r="J226" s="32" t="str">
        <f t="shared" si="2"/>
        <v/>
      </c>
      <c r="K226" s="44"/>
      <c r="L226" s="4"/>
      <c r="M226" s="5"/>
      <c r="N226" s="5"/>
      <c r="O226" s="5"/>
      <c r="P226" s="5"/>
      <c r="Q226" s="5"/>
      <c r="R226" s="5"/>
      <c r="S226" s="5"/>
      <c r="T226" s="5"/>
      <c r="U226" s="37" t="str">
        <f t="shared" si="3"/>
        <v/>
      </c>
      <c r="V226" s="37" t="str">
        <f t="shared" si="4"/>
        <v/>
      </c>
      <c r="W226" s="37" t="str">
        <f t="shared" si="5"/>
        <v/>
      </c>
      <c r="X226" s="37" t="str">
        <f t="shared" si="6"/>
        <v/>
      </c>
      <c r="Y226" s="37" t="str">
        <f t="shared" si="7"/>
        <v/>
      </c>
      <c r="Z226" s="37" t="str">
        <f t="shared" si="8"/>
        <v/>
      </c>
      <c r="AA226" s="38"/>
    </row>
    <row r="227" spans="1:27" ht="13.5" customHeight="1" x14ac:dyDescent="0.3">
      <c r="A227" s="39">
        <v>204</v>
      </c>
      <c r="B227" s="33"/>
      <c r="C227" s="33"/>
      <c r="D227" s="33"/>
      <c r="E227" s="34"/>
      <c r="F227" s="33"/>
      <c r="G227" s="32" t="str">
        <f t="shared" si="0"/>
        <v/>
      </c>
      <c r="H227" s="35" t="str">
        <f t="array" ref="H227">IF(
  ISBLANK(C227),
  "",
  IF(
    ISBLANK(D227),
    (
      (
        G227
        + (LEN(C227)-LEN(SUBSTITUTE(UPPER(C227),"R","")))
        + (LEN(C227)-LEN(SUBSTITUTE(UPPER(C227),"Y","")))
        + (LEN(C227)-LEN(SUBSTITUTE(UPPER(C227),"M","")))
        + (LEN(C227)-LEN(SUBSTITUTE(UPPER(C227),"K","")))
        + (LEN(C227)-LEN(SUBSTITUTE(UPPER(C227),"S","")))
        + (LEN(C227)-LEN(SUBSTITUTE(UPPER(C227),"W","")))
        + 2*(LEN(C227)-LEN(SUBSTITUTE(UPPER(C227),"B","")))
        + 2*(LEN(C227)-LEN(SUBSTITUTE(UPPER(C227),"D","")))
        + 2*(LEN(C227)-LEN(SUBSTITUTE(UPPER(C227),"H","")))
        + 2*(LEN(C227)-LEN(SUBSTITUTE(UPPER(C227),"V","")))
        + 3*(LEN(C227)-LEN(SUBSTITUTE(UPPER(C227),"N","")))
      )
      *
      INDEX(PrimerPrices!$C$2:$C$500,
        MATCH(TRIM(E227) &amp; "|" &amp; TRIM(F227),
        PrimerPrices!$D$2:$D$500, 0)
      )
    ),
    INDEX(ProbePrices!$D$2:$D$500,
      MATCH(TRIM(D227) &amp; "|" &amp; TRIM(E227) &amp; "|" &amp; TRIM(F227),
      ProbePrices!$E$2:$E$500, 0)
    )
  )
  + (LEN(C227)-LEN(SUBSTITUTE(C227,"+",""))) * 10
  + (LEN(UPPER(C227))-LEN(SUBSTITUTE(UPPER(C227),"I",""))) * 10
  + (LEN(C227)-LEN(SUBSTITUTE(C227,"*",""))) * 10
)</f>
        <v/>
      </c>
      <c r="I227" s="32" t="str">
        <f t="shared" si="1"/>
        <v/>
      </c>
      <c r="J227" s="32" t="str">
        <f t="shared" si="2"/>
        <v/>
      </c>
      <c r="K227" s="44"/>
      <c r="L227" s="4"/>
      <c r="M227" s="5"/>
      <c r="N227" s="5"/>
      <c r="O227" s="5"/>
      <c r="P227" s="5"/>
      <c r="Q227" s="5"/>
      <c r="R227" s="5"/>
      <c r="S227" s="5"/>
      <c r="T227" s="5"/>
      <c r="U227" s="37" t="str">
        <f t="shared" si="3"/>
        <v/>
      </c>
      <c r="V227" s="37" t="str">
        <f t="shared" si="4"/>
        <v/>
      </c>
      <c r="W227" s="37" t="str">
        <f t="shared" si="5"/>
        <v/>
      </c>
      <c r="X227" s="37" t="str">
        <f t="shared" si="6"/>
        <v/>
      </c>
      <c r="Y227" s="37" t="str">
        <f t="shared" si="7"/>
        <v/>
      </c>
      <c r="Z227" s="37" t="str">
        <f t="shared" si="8"/>
        <v/>
      </c>
      <c r="AA227" s="38"/>
    </row>
    <row r="228" spans="1:27" ht="13.5" customHeight="1" x14ac:dyDescent="0.3">
      <c r="A228" s="39">
        <v>205</v>
      </c>
      <c r="B228" s="33"/>
      <c r="C228" s="33"/>
      <c r="D228" s="33"/>
      <c r="E228" s="34"/>
      <c r="F228" s="33"/>
      <c r="G228" s="32" t="str">
        <f t="shared" si="0"/>
        <v/>
      </c>
      <c r="H228" s="35" t="str">
        <f t="array" ref="H228">IF(
  ISBLANK(C228),
  "",
  IF(
    ISBLANK(D228),
    (
      (
        G228
        + (LEN(C228)-LEN(SUBSTITUTE(UPPER(C228),"R","")))
        + (LEN(C228)-LEN(SUBSTITUTE(UPPER(C228),"Y","")))
        + (LEN(C228)-LEN(SUBSTITUTE(UPPER(C228),"M","")))
        + (LEN(C228)-LEN(SUBSTITUTE(UPPER(C228),"K","")))
        + (LEN(C228)-LEN(SUBSTITUTE(UPPER(C228),"S","")))
        + (LEN(C228)-LEN(SUBSTITUTE(UPPER(C228),"W","")))
        + 2*(LEN(C228)-LEN(SUBSTITUTE(UPPER(C228),"B","")))
        + 2*(LEN(C228)-LEN(SUBSTITUTE(UPPER(C228),"D","")))
        + 2*(LEN(C228)-LEN(SUBSTITUTE(UPPER(C228),"H","")))
        + 2*(LEN(C228)-LEN(SUBSTITUTE(UPPER(C228),"V","")))
        + 3*(LEN(C228)-LEN(SUBSTITUTE(UPPER(C228),"N","")))
      )
      *
      INDEX(PrimerPrices!$C$2:$C$500,
        MATCH(TRIM(E228) &amp; "|" &amp; TRIM(F228),
        PrimerPrices!$D$2:$D$500, 0)
      )
    ),
    INDEX(ProbePrices!$D$2:$D$500,
      MATCH(TRIM(D228) &amp; "|" &amp; TRIM(E228) &amp; "|" &amp; TRIM(F228),
      ProbePrices!$E$2:$E$500, 0)
    )
  )
  + (LEN(C228)-LEN(SUBSTITUTE(C228,"+",""))) * 10
  + (LEN(UPPER(C228))-LEN(SUBSTITUTE(UPPER(C228),"I",""))) * 10
  + (LEN(C228)-LEN(SUBSTITUTE(C228,"*",""))) * 10
)</f>
        <v/>
      </c>
      <c r="I228" s="32" t="str">
        <f t="shared" si="1"/>
        <v/>
      </c>
      <c r="J228" s="32" t="str">
        <f t="shared" si="2"/>
        <v/>
      </c>
      <c r="K228" s="44"/>
      <c r="L228" s="4"/>
      <c r="M228" s="5"/>
      <c r="N228" s="5"/>
      <c r="O228" s="5"/>
      <c r="P228" s="5"/>
      <c r="Q228" s="5"/>
      <c r="R228" s="5"/>
      <c r="S228" s="5"/>
      <c r="T228" s="5"/>
      <c r="U228" s="37" t="str">
        <f t="shared" si="3"/>
        <v/>
      </c>
      <c r="V228" s="37" t="str">
        <f t="shared" si="4"/>
        <v/>
      </c>
      <c r="W228" s="37" t="str">
        <f t="shared" si="5"/>
        <v/>
      </c>
      <c r="X228" s="37" t="str">
        <f t="shared" si="6"/>
        <v/>
      </c>
      <c r="Y228" s="37" t="str">
        <f t="shared" si="7"/>
        <v/>
      </c>
      <c r="Z228" s="37" t="str">
        <f t="shared" si="8"/>
        <v/>
      </c>
      <c r="AA228" s="38"/>
    </row>
    <row r="229" spans="1:27" ht="13.5" customHeight="1" x14ac:dyDescent="0.3">
      <c r="A229" s="39">
        <v>206</v>
      </c>
      <c r="B229" s="33"/>
      <c r="C229" s="33"/>
      <c r="D229" s="33"/>
      <c r="E229" s="34"/>
      <c r="F229" s="33"/>
      <c r="G229" s="32" t="str">
        <f t="shared" si="0"/>
        <v/>
      </c>
      <c r="H229" s="35" t="str">
        <f t="array" ref="H229">IF(
  ISBLANK(C229),
  "",
  IF(
    ISBLANK(D229),
    (
      (
        G229
        + (LEN(C229)-LEN(SUBSTITUTE(UPPER(C229),"R","")))
        + (LEN(C229)-LEN(SUBSTITUTE(UPPER(C229),"Y","")))
        + (LEN(C229)-LEN(SUBSTITUTE(UPPER(C229),"M","")))
        + (LEN(C229)-LEN(SUBSTITUTE(UPPER(C229),"K","")))
        + (LEN(C229)-LEN(SUBSTITUTE(UPPER(C229),"S","")))
        + (LEN(C229)-LEN(SUBSTITUTE(UPPER(C229),"W","")))
        + 2*(LEN(C229)-LEN(SUBSTITUTE(UPPER(C229),"B","")))
        + 2*(LEN(C229)-LEN(SUBSTITUTE(UPPER(C229),"D","")))
        + 2*(LEN(C229)-LEN(SUBSTITUTE(UPPER(C229),"H","")))
        + 2*(LEN(C229)-LEN(SUBSTITUTE(UPPER(C229),"V","")))
        + 3*(LEN(C229)-LEN(SUBSTITUTE(UPPER(C229),"N","")))
      )
      *
      INDEX(PrimerPrices!$C$2:$C$500,
        MATCH(TRIM(E229) &amp; "|" &amp; TRIM(F229),
        PrimerPrices!$D$2:$D$500, 0)
      )
    ),
    INDEX(ProbePrices!$D$2:$D$500,
      MATCH(TRIM(D229) &amp; "|" &amp; TRIM(E229) &amp; "|" &amp; TRIM(F229),
      ProbePrices!$E$2:$E$500, 0)
    )
  )
  + (LEN(C229)-LEN(SUBSTITUTE(C229,"+",""))) * 10
  + (LEN(UPPER(C229))-LEN(SUBSTITUTE(UPPER(C229),"I",""))) * 10
  + (LEN(C229)-LEN(SUBSTITUTE(C229,"*",""))) * 10
)</f>
        <v/>
      </c>
      <c r="I229" s="32" t="str">
        <f t="shared" si="1"/>
        <v/>
      </c>
      <c r="J229" s="32" t="str">
        <f t="shared" si="2"/>
        <v/>
      </c>
      <c r="K229" s="44"/>
      <c r="L229" s="4"/>
      <c r="M229" s="5"/>
      <c r="N229" s="5"/>
      <c r="O229" s="5"/>
      <c r="P229" s="5"/>
      <c r="Q229" s="5"/>
      <c r="R229" s="5"/>
      <c r="S229" s="5"/>
      <c r="T229" s="5"/>
      <c r="U229" s="37" t="str">
        <f t="shared" si="3"/>
        <v/>
      </c>
      <c r="V229" s="37" t="str">
        <f t="shared" si="4"/>
        <v/>
      </c>
      <c r="W229" s="37" t="str">
        <f t="shared" si="5"/>
        <v/>
      </c>
      <c r="X229" s="37" t="str">
        <f t="shared" si="6"/>
        <v/>
      </c>
      <c r="Y229" s="37" t="str">
        <f t="shared" si="7"/>
        <v/>
      </c>
      <c r="Z229" s="37" t="str">
        <f t="shared" si="8"/>
        <v/>
      </c>
      <c r="AA229" s="38"/>
    </row>
    <row r="230" spans="1:27" ht="13.5" customHeight="1" x14ac:dyDescent="0.3">
      <c r="A230" s="39">
        <v>207</v>
      </c>
      <c r="B230" s="33"/>
      <c r="C230" s="33"/>
      <c r="D230" s="33"/>
      <c r="E230" s="34"/>
      <c r="F230" s="33"/>
      <c r="G230" s="32" t="str">
        <f t="shared" si="0"/>
        <v/>
      </c>
      <c r="H230" s="35" t="str">
        <f t="array" ref="H230">IF(
  ISBLANK(C230),
  "",
  IF(
    ISBLANK(D230),
    (
      (
        G230
        + (LEN(C230)-LEN(SUBSTITUTE(UPPER(C230),"R","")))
        + (LEN(C230)-LEN(SUBSTITUTE(UPPER(C230),"Y","")))
        + (LEN(C230)-LEN(SUBSTITUTE(UPPER(C230),"M","")))
        + (LEN(C230)-LEN(SUBSTITUTE(UPPER(C230),"K","")))
        + (LEN(C230)-LEN(SUBSTITUTE(UPPER(C230),"S","")))
        + (LEN(C230)-LEN(SUBSTITUTE(UPPER(C230),"W","")))
        + 2*(LEN(C230)-LEN(SUBSTITUTE(UPPER(C230),"B","")))
        + 2*(LEN(C230)-LEN(SUBSTITUTE(UPPER(C230),"D","")))
        + 2*(LEN(C230)-LEN(SUBSTITUTE(UPPER(C230),"H","")))
        + 2*(LEN(C230)-LEN(SUBSTITUTE(UPPER(C230),"V","")))
        + 3*(LEN(C230)-LEN(SUBSTITUTE(UPPER(C230),"N","")))
      )
      *
      INDEX(PrimerPrices!$C$2:$C$500,
        MATCH(TRIM(E230) &amp; "|" &amp; TRIM(F230),
        PrimerPrices!$D$2:$D$500, 0)
      )
    ),
    INDEX(ProbePrices!$D$2:$D$500,
      MATCH(TRIM(D230) &amp; "|" &amp; TRIM(E230) &amp; "|" &amp; TRIM(F230),
      ProbePrices!$E$2:$E$500, 0)
    )
  )
  + (LEN(C230)-LEN(SUBSTITUTE(C230,"+",""))) * 10
  + (LEN(UPPER(C230))-LEN(SUBSTITUTE(UPPER(C230),"I",""))) * 10
  + (LEN(C230)-LEN(SUBSTITUTE(C230,"*",""))) * 10
)</f>
        <v/>
      </c>
      <c r="I230" s="32" t="str">
        <f t="shared" si="1"/>
        <v/>
      </c>
      <c r="J230" s="32" t="str">
        <f t="shared" si="2"/>
        <v/>
      </c>
      <c r="K230" s="44"/>
      <c r="L230" s="4"/>
      <c r="M230" s="5"/>
      <c r="N230" s="5"/>
      <c r="O230" s="5"/>
      <c r="P230" s="5"/>
      <c r="Q230" s="5"/>
      <c r="R230" s="5"/>
      <c r="S230" s="5"/>
      <c r="T230" s="5"/>
      <c r="U230" s="37" t="str">
        <f t="shared" si="3"/>
        <v/>
      </c>
      <c r="V230" s="37" t="str">
        <f t="shared" si="4"/>
        <v/>
      </c>
      <c r="W230" s="37" t="str">
        <f t="shared" si="5"/>
        <v/>
      </c>
      <c r="X230" s="37" t="str">
        <f t="shared" si="6"/>
        <v/>
      </c>
      <c r="Y230" s="37" t="str">
        <f t="shared" si="7"/>
        <v/>
      </c>
      <c r="Z230" s="37" t="str">
        <f t="shared" si="8"/>
        <v/>
      </c>
      <c r="AA230" s="38"/>
    </row>
    <row r="231" spans="1:27" ht="13.5" customHeight="1" x14ac:dyDescent="0.3">
      <c r="A231" s="39">
        <v>208</v>
      </c>
      <c r="B231" s="33"/>
      <c r="C231" s="33"/>
      <c r="D231" s="33"/>
      <c r="E231" s="34"/>
      <c r="F231" s="33"/>
      <c r="G231" s="32" t="str">
        <f t="shared" si="0"/>
        <v/>
      </c>
      <c r="H231" s="35" t="str">
        <f t="array" ref="H231">IF(
  ISBLANK(C231),
  "",
  IF(
    ISBLANK(D231),
    (
      (
        G231
        + (LEN(C231)-LEN(SUBSTITUTE(UPPER(C231),"R","")))
        + (LEN(C231)-LEN(SUBSTITUTE(UPPER(C231),"Y","")))
        + (LEN(C231)-LEN(SUBSTITUTE(UPPER(C231),"M","")))
        + (LEN(C231)-LEN(SUBSTITUTE(UPPER(C231),"K","")))
        + (LEN(C231)-LEN(SUBSTITUTE(UPPER(C231),"S","")))
        + (LEN(C231)-LEN(SUBSTITUTE(UPPER(C231),"W","")))
        + 2*(LEN(C231)-LEN(SUBSTITUTE(UPPER(C231),"B","")))
        + 2*(LEN(C231)-LEN(SUBSTITUTE(UPPER(C231),"D","")))
        + 2*(LEN(C231)-LEN(SUBSTITUTE(UPPER(C231),"H","")))
        + 2*(LEN(C231)-LEN(SUBSTITUTE(UPPER(C231),"V","")))
        + 3*(LEN(C231)-LEN(SUBSTITUTE(UPPER(C231),"N","")))
      )
      *
      INDEX(PrimerPrices!$C$2:$C$500,
        MATCH(TRIM(E231) &amp; "|" &amp; TRIM(F231),
        PrimerPrices!$D$2:$D$500, 0)
      )
    ),
    INDEX(ProbePrices!$D$2:$D$500,
      MATCH(TRIM(D231) &amp; "|" &amp; TRIM(E231) &amp; "|" &amp; TRIM(F231),
      ProbePrices!$E$2:$E$500, 0)
    )
  )
  + (LEN(C231)-LEN(SUBSTITUTE(C231,"+",""))) * 10
  + (LEN(UPPER(C231))-LEN(SUBSTITUTE(UPPER(C231),"I",""))) * 10
  + (LEN(C231)-LEN(SUBSTITUTE(C231,"*",""))) * 10
)</f>
        <v/>
      </c>
      <c r="I231" s="32" t="str">
        <f t="shared" si="1"/>
        <v/>
      </c>
      <c r="J231" s="32" t="str">
        <f t="shared" si="2"/>
        <v/>
      </c>
      <c r="K231" s="44"/>
      <c r="L231" s="4"/>
      <c r="M231" s="5"/>
      <c r="N231" s="5"/>
      <c r="O231" s="5"/>
      <c r="P231" s="5"/>
      <c r="Q231" s="5"/>
      <c r="R231" s="5"/>
      <c r="S231" s="5"/>
      <c r="T231" s="5"/>
      <c r="U231" s="37" t="str">
        <f t="shared" si="3"/>
        <v/>
      </c>
      <c r="V231" s="37" t="str">
        <f t="shared" si="4"/>
        <v/>
      </c>
      <c r="W231" s="37" t="str">
        <f t="shared" si="5"/>
        <v/>
      </c>
      <c r="X231" s="37" t="str">
        <f t="shared" si="6"/>
        <v/>
      </c>
      <c r="Y231" s="37" t="str">
        <f t="shared" si="7"/>
        <v/>
      </c>
      <c r="Z231" s="37" t="str">
        <f t="shared" si="8"/>
        <v/>
      </c>
      <c r="AA231" s="38"/>
    </row>
    <row r="232" spans="1:27" ht="13.5" customHeight="1" x14ac:dyDescent="0.3">
      <c r="A232" s="39">
        <v>209</v>
      </c>
      <c r="B232" s="33"/>
      <c r="C232" s="33"/>
      <c r="D232" s="33"/>
      <c r="E232" s="34"/>
      <c r="F232" s="33"/>
      <c r="G232" s="32" t="str">
        <f t="shared" si="0"/>
        <v/>
      </c>
      <c r="H232" s="35" t="str">
        <f t="array" ref="H232">IF(
  ISBLANK(C232),
  "",
  IF(
    ISBLANK(D232),
    (
      (
        G232
        + (LEN(C232)-LEN(SUBSTITUTE(UPPER(C232),"R","")))
        + (LEN(C232)-LEN(SUBSTITUTE(UPPER(C232),"Y","")))
        + (LEN(C232)-LEN(SUBSTITUTE(UPPER(C232),"M","")))
        + (LEN(C232)-LEN(SUBSTITUTE(UPPER(C232),"K","")))
        + (LEN(C232)-LEN(SUBSTITUTE(UPPER(C232),"S","")))
        + (LEN(C232)-LEN(SUBSTITUTE(UPPER(C232),"W","")))
        + 2*(LEN(C232)-LEN(SUBSTITUTE(UPPER(C232),"B","")))
        + 2*(LEN(C232)-LEN(SUBSTITUTE(UPPER(C232),"D","")))
        + 2*(LEN(C232)-LEN(SUBSTITUTE(UPPER(C232),"H","")))
        + 2*(LEN(C232)-LEN(SUBSTITUTE(UPPER(C232),"V","")))
        + 3*(LEN(C232)-LEN(SUBSTITUTE(UPPER(C232),"N","")))
      )
      *
      INDEX(PrimerPrices!$C$2:$C$500,
        MATCH(TRIM(E232) &amp; "|" &amp; TRIM(F232),
        PrimerPrices!$D$2:$D$500, 0)
      )
    ),
    INDEX(ProbePrices!$D$2:$D$500,
      MATCH(TRIM(D232) &amp; "|" &amp; TRIM(E232) &amp; "|" &amp; TRIM(F232),
      ProbePrices!$E$2:$E$500, 0)
    )
  )
  + (LEN(C232)-LEN(SUBSTITUTE(C232,"+",""))) * 10
  + (LEN(UPPER(C232))-LEN(SUBSTITUTE(UPPER(C232),"I",""))) * 10
  + (LEN(C232)-LEN(SUBSTITUTE(C232,"*",""))) * 10
)</f>
        <v/>
      </c>
      <c r="I232" s="32" t="str">
        <f t="shared" si="1"/>
        <v/>
      </c>
      <c r="J232" s="32" t="str">
        <f t="shared" si="2"/>
        <v/>
      </c>
      <c r="K232" s="44"/>
      <c r="L232" s="4"/>
      <c r="M232" s="5"/>
      <c r="N232" s="5"/>
      <c r="O232" s="5"/>
      <c r="P232" s="5"/>
      <c r="Q232" s="5"/>
      <c r="R232" s="5"/>
      <c r="S232" s="5"/>
      <c r="T232" s="5"/>
      <c r="U232" s="37" t="str">
        <f t="shared" si="3"/>
        <v/>
      </c>
      <c r="V232" s="37" t="str">
        <f t="shared" si="4"/>
        <v/>
      </c>
      <c r="W232" s="37" t="str">
        <f t="shared" si="5"/>
        <v/>
      </c>
      <c r="X232" s="37" t="str">
        <f t="shared" si="6"/>
        <v/>
      </c>
      <c r="Y232" s="37" t="str">
        <f t="shared" si="7"/>
        <v/>
      </c>
      <c r="Z232" s="37" t="str">
        <f t="shared" si="8"/>
        <v/>
      </c>
      <c r="AA232" s="38"/>
    </row>
    <row r="233" spans="1:27" ht="13.5" customHeight="1" x14ac:dyDescent="0.3">
      <c r="A233" s="39">
        <v>210</v>
      </c>
      <c r="B233" s="33"/>
      <c r="C233" s="33"/>
      <c r="D233" s="33"/>
      <c r="E233" s="34"/>
      <c r="F233" s="33"/>
      <c r="G233" s="32" t="str">
        <f t="shared" si="0"/>
        <v/>
      </c>
      <c r="H233" s="35" t="str">
        <f t="array" ref="H233">IF(
  ISBLANK(C233),
  "",
  IF(
    ISBLANK(D233),
    (
      (
        G233
        + (LEN(C233)-LEN(SUBSTITUTE(UPPER(C233),"R","")))
        + (LEN(C233)-LEN(SUBSTITUTE(UPPER(C233),"Y","")))
        + (LEN(C233)-LEN(SUBSTITUTE(UPPER(C233),"M","")))
        + (LEN(C233)-LEN(SUBSTITUTE(UPPER(C233),"K","")))
        + (LEN(C233)-LEN(SUBSTITUTE(UPPER(C233),"S","")))
        + (LEN(C233)-LEN(SUBSTITUTE(UPPER(C233),"W","")))
        + 2*(LEN(C233)-LEN(SUBSTITUTE(UPPER(C233),"B","")))
        + 2*(LEN(C233)-LEN(SUBSTITUTE(UPPER(C233),"D","")))
        + 2*(LEN(C233)-LEN(SUBSTITUTE(UPPER(C233),"H","")))
        + 2*(LEN(C233)-LEN(SUBSTITUTE(UPPER(C233),"V","")))
        + 3*(LEN(C233)-LEN(SUBSTITUTE(UPPER(C233),"N","")))
      )
      *
      INDEX(PrimerPrices!$C$2:$C$500,
        MATCH(TRIM(E233) &amp; "|" &amp; TRIM(F233),
        PrimerPrices!$D$2:$D$500, 0)
      )
    ),
    INDEX(ProbePrices!$D$2:$D$500,
      MATCH(TRIM(D233) &amp; "|" &amp; TRIM(E233) &amp; "|" &amp; TRIM(F233),
      ProbePrices!$E$2:$E$500, 0)
    )
  )
  + (LEN(C233)-LEN(SUBSTITUTE(C233,"+",""))) * 10
  + (LEN(UPPER(C233))-LEN(SUBSTITUTE(UPPER(C233),"I",""))) * 10
  + (LEN(C233)-LEN(SUBSTITUTE(C233,"*",""))) * 10
)</f>
        <v/>
      </c>
      <c r="I233" s="32" t="str">
        <f t="shared" si="1"/>
        <v/>
      </c>
      <c r="J233" s="32" t="str">
        <f t="shared" si="2"/>
        <v/>
      </c>
      <c r="K233" s="44"/>
      <c r="L233" s="4"/>
      <c r="M233" s="5"/>
      <c r="N233" s="5"/>
      <c r="O233" s="5"/>
      <c r="P233" s="5"/>
      <c r="Q233" s="5"/>
      <c r="R233" s="5"/>
      <c r="S233" s="5"/>
      <c r="T233" s="5"/>
      <c r="U233" s="37" t="str">
        <f t="shared" si="3"/>
        <v/>
      </c>
      <c r="V233" s="37" t="str">
        <f t="shared" si="4"/>
        <v/>
      </c>
      <c r="W233" s="37" t="str">
        <f t="shared" si="5"/>
        <v/>
      </c>
      <c r="X233" s="37" t="str">
        <f t="shared" si="6"/>
        <v/>
      </c>
      <c r="Y233" s="37" t="str">
        <f t="shared" si="7"/>
        <v/>
      </c>
      <c r="Z233" s="37" t="str">
        <f t="shared" si="8"/>
        <v/>
      </c>
      <c r="AA233" s="38"/>
    </row>
    <row r="234" spans="1:27" ht="13.5" customHeight="1" x14ac:dyDescent="0.3">
      <c r="A234" s="39">
        <v>211</v>
      </c>
      <c r="B234" s="33"/>
      <c r="C234" s="33"/>
      <c r="D234" s="33"/>
      <c r="E234" s="34"/>
      <c r="F234" s="33"/>
      <c r="G234" s="32" t="str">
        <f t="shared" si="0"/>
        <v/>
      </c>
      <c r="H234" s="35" t="str">
        <f t="array" ref="H234">IF(
  ISBLANK(C234),
  "",
  IF(
    ISBLANK(D234),
    (
      (
        G234
        + (LEN(C234)-LEN(SUBSTITUTE(UPPER(C234),"R","")))
        + (LEN(C234)-LEN(SUBSTITUTE(UPPER(C234),"Y","")))
        + (LEN(C234)-LEN(SUBSTITUTE(UPPER(C234),"M","")))
        + (LEN(C234)-LEN(SUBSTITUTE(UPPER(C234),"K","")))
        + (LEN(C234)-LEN(SUBSTITUTE(UPPER(C234),"S","")))
        + (LEN(C234)-LEN(SUBSTITUTE(UPPER(C234),"W","")))
        + 2*(LEN(C234)-LEN(SUBSTITUTE(UPPER(C234),"B","")))
        + 2*(LEN(C234)-LEN(SUBSTITUTE(UPPER(C234),"D","")))
        + 2*(LEN(C234)-LEN(SUBSTITUTE(UPPER(C234),"H","")))
        + 2*(LEN(C234)-LEN(SUBSTITUTE(UPPER(C234),"V","")))
        + 3*(LEN(C234)-LEN(SUBSTITUTE(UPPER(C234),"N","")))
      )
      *
      INDEX(PrimerPrices!$C$2:$C$500,
        MATCH(TRIM(E234) &amp; "|" &amp; TRIM(F234),
        PrimerPrices!$D$2:$D$500, 0)
      )
    ),
    INDEX(ProbePrices!$D$2:$D$500,
      MATCH(TRIM(D234) &amp; "|" &amp; TRIM(E234) &amp; "|" &amp; TRIM(F234),
      ProbePrices!$E$2:$E$500, 0)
    )
  )
  + (LEN(C234)-LEN(SUBSTITUTE(C234,"+",""))) * 10
  + (LEN(UPPER(C234))-LEN(SUBSTITUTE(UPPER(C234),"I",""))) * 10
  + (LEN(C234)-LEN(SUBSTITUTE(C234,"*",""))) * 10
)</f>
        <v/>
      </c>
      <c r="I234" s="32" t="str">
        <f t="shared" si="1"/>
        <v/>
      </c>
      <c r="J234" s="32" t="str">
        <f t="shared" si="2"/>
        <v/>
      </c>
      <c r="K234" s="44"/>
      <c r="L234" s="4"/>
      <c r="M234" s="5"/>
      <c r="N234" s="5"/>
      <c r="O234" s="5"/>
      <c r="P234" s="5"/>
      <c r="Q234" s="5"/>
      <c r="R234" s="5"/>
      <c r="S234" s="5"/>
      <c r="T234" s="5"/>
      <c r="U234" s="37" t="str">
        <f t="shared" si="3"/>
        <v/>
      </c>
      <c r="V234" s="37" t="str">
        <f t="shared" si="4"/>
        <v/>
      </c>
      <c r="W234" s="37" t="str">
        <f t="shared" si="5"/>
        <v/>
      </c>
      <c r="X234" s="37" t="str">
        <f t="shared" si="6"/>
        <v/>
      </c>
      <c r="Y234" s="37" t="str">
        <f t="shared" si="7"/>
        <v/>
      </c>
      <c r="Z234" s="37" t="str">
        <f t="shared" si="8"/>
        <v/>
      </c>
      <c r="AA234" s="38"/>
    </row>
    <row r="235" spans="1:27" ht="13.5" customHeight="1" x14ac:dyDescent="0.3">
      <c r="A235" s="39">
        <v>212</v>
      </c>
      <c r="B235" s="33"/>
      <c r="C235" s="33"/>
      <c r="D235" s="33"/>
      <c r="E235" s="34"/>
      <c r="F235" s="33"/>
      <c r="G235" s="32" t="str">
        <f t="shared" si="0"/>
        <v/>
      </c>
      <c r="H235" s="35" t="str">
        <f t="array" ref="H235">IF(
  ISBLANK(C235),
  "",
  IF(
    ISBLANK(D235),
    (
      (
        G235
        + (LEN(C235)-LEN(SUBSTITUTE(UPPER(C235),"R","")))
        + (LEN(C235)-LEN(SUBSTITUTE(UPPER(C235),"Y","")))
        + (LEN(C235)-LEN(SUBSTITUTE(UPPER(C235),"M","")))
        + (LEN(C235)-LEN(SUBSTITUTE(UPPER(C235),"K","")))
        + (LEN(C235)-LEN(SUBSTITUTE(UPPER(C235),"S","")))
        + (LEN(C235)-LEN(SUBSTITUTE(UPPER(C235),"W","")))
        + 2*(LEN(C235)-LEN(SUBSTITUTE(UPPER(C235),"B","")))
        + 2*(LEN(C235)-LEN(SUBSTITUTE(UPPER(C235),"D","")))
        + 2*(LEN(C235)-LEN(SUBSTITUTE(UPPER(C235),"H","")))
        + 2*(LEN(C235)-LEN(SUBSTITUTE(UPPER(C235),"V","")))
        + 3*(LEN(C235)-LEN(SUBSTITUTE(UPPER(C235),"N","")))
      )
      *
      INDEX(PrimerPrices!$C$2:$C$500,
        MATCH(TRIM(E235) &amp; "|" &amp; TRIM(F235),
        PrimerPrices!$D$2:$D$500, 0)
      )
    ),
    INDEX(ProbePrices!$D$2:$D$500,
      MATCH(TRIM(D235) &amp; "|" &amp; TRIM(E235) &amp; "|" &amp; TRIM(F235),
      ProbePrices!$E$2:$E$500, 0)
    )
  )
  + (LEN(C235)-LEN(SUBSTITUTE(C235,"+",""))) * 10
  + (LEN(UPPER(C235))-LEN(SUBSTITUTE(UPPER(C235),"I",""))) * 10
  + (LEN(C235)-LEN(SUBSTITUTE(C235,"*",""))) * 10
)</f>
        <v/>
      </c>
      <c r="I235" s="32" t="str">
        <f t="shared" si="1"/>
        <v/>
      </c>
      <c r="J235" s="32" t="str">
        <f t="shared" si="2"/>
        <v/>
      </c>
      <c r="K235" s="44"/>
      <c r="L235" s="4"/>
      <c r="M235" s="5"/>
      <c r="N235" s="5"/>
      <c r="O235" s="5"/>
      <c r="P235" s="5"/>
      <c r="Q235" s="5"/>
      <c r="R235" s="5"/>
      <c r="S235" s="5"/>
      <c r="T235" s="5"/>
      <c r="U235" s="37" t="str">
        <f t="shared" si="3"/>
        <v/>
      </c>
      <c r="V235" s="37" t="str">
        <f t="shared" si="4"/>
        <v/>
      </c>
      <c r="W235" s="37" t="str">
        <f t="shared" si="5"/>
        <v/>
      </c>
      <c r="X235" s="37" t="str">
        <f t="shared" si="6"/>
        <v/>
      </c>
      <c r="Y235" s="37" t="str">
        <f t="shared" si="7"/>
        <v/>
      </c>
      <c r="Z235" s="37" t="str">
        <f t="shared" si="8"/>
        <v/>
      </c>
      <c r="AA235" s="38"/>
    </row>
    <row r="236" spans="1:27" ht="13.5" customHeight="1" x14ac:dyDescent="0.3">
      <c r="A236" s="39">
        <v>213</v>
      </c>
      <c r="B236" s="33"/>
      <c r="C236" s="33"/>
      <c r="D236" s="33"/>
      <c r="E236" s="34"/>
      <c r="F236" s="33"/>
      <c r="G236" s="32" t="str">
        <f t="shared" si="0"/>
        <v/>
      </c>
      <c r="H236" s="35" t="str">
        <f t="array" ref="H236">IF(
  ISBLANK(C236),
  "",
  IF(
    ISBLANK(D236),
    (
      (
        G236
        + (LEN(C236)-LEN(SUBSTITUTE(UPPER(C236),"R","")))
        + (LEN(C236)-LEN(SUBSTITUTE(UPPER(C236),"Y","")))
        + (LEN(C236)-LEN(SUBSTITUTE(UPPER(C236),"M","")))
        + (LEN(C236)-LEN(SUBSTITUTE(UPPER(C236),"K","")))
        + (LEN(C236)-LEN(SUBSTITUTE(UPPER(C236),"S","")))
        + (LEN(C236)-LEN(SUBSTITUTE(UPPER(C236),"W","")))
        + 2*(LEN(C236)-LEN(SUBSTITUTE(UPPER(C236),"B","")))
        + 2*(LEN(C236)-LEN(SUBSTITUTE(UPPER(C236),"D","")))
        + 2*(LEN(C236)-LEN(SUBSTITUTE(UPPER(C236),"H","")))
        + 2*(LEN(C236)-LEN(SUBSTITUTE(UPPER(C236),"V","")))
        + 3*(LEN(C236)-LEN(SUBSTITUTE(UPPER(C236),"N","")))
      )
      *
      INDEX(PrimerPrices!$C$2:$C$500,
        MATCH(TRIM(E236) &amp; "|" &amp; TRIM(F236),
        PrimerPrices!$D$2:$D$500, 0)
      )
    ),
    INDEX(ProbePrices!$D$2:$D$500,
      MATCH(TRIM(D236) &amp; "|" &amp; TRIM(E236) &amp; "|" &amp; TRIM(F236),
      ProbePrices!$E$2:$E$500, 0)
    )
  )
  + (LEN(C236)-LEN(SUBSTITUTE(C236,"+",""))) * 10
  + (LEN(UPPER(C236))-LEN(SUBSTITUTE(UPPER(C236),"I",""))) * 10
  + (LEN(C236)-LEN(SUBSTITUTE(C236,"*",""))) * 10
)</f>
        <v/>
      </c>
      <c r="I236" s="32" t="str">
        <f t="shared" si="1"/>
        <v/>
      </c>
      <c r="J236" s="32" t="str">
        <f t="shared" si="2"/>
        <v/>
      </c>
      <c r="K236" s="44"/>
      <c r="L236" s="4"/>
      <c r="M236" s="5"/>
      <c r="N236" s="5"/>
      <c r="O236" s="5"/>
      <c r="P236" s="5"/>
      <c r="Q236" s="5"/>
      <c r="R236" s="5"/>
      <c r="S236" s="5"/>
      <c r="T236" s="5"/>
      <c r="U236" s="37" t="str">
        <f t="shared" si="3"/>
        <v/>
      </c>
      <c r="V236" s="37" t="str">
        <f t="shared" si="4"/>
        <v/>
      </c>
      <c r="W236" s="37" t="str">
        <f t="shared" si="5"/>
        <v/>
      </c>
      <c r="X236" s="37" t="str">
        <f t="shared" si="6"/>
        <v/>
      </c>
      <c r="Y236" s="37" t="str">
        <f t="shared" si="7"/>
        <v/>
      </c>
      <c r="Z236" s="37" t="str">
        <f t="shared" si="8"/>
        <v/>
      </c>
      <c r="AA236" s="38"/>
    </row>
    <row r="237" spans="1:27" ht="13.5" customHeight="1" x14ac:dyDescent="0.3">
      <c r="A237" s="39">
        <v>214</v>
      </c>
      <c r="B237" s="33"/>
      <c r="C237" s="33"/>
      <c r="D237" s="33"/>
      <c r="E237" s="34"/>
      <c r="F237" s="33"/>
      <c r="G237" s="32" t="str">
        <f t="shared" si="0"/>
        <v/>
      </c>
      <c r="H237" s="35" t="str">
        <f t="array" ref="H237">IF(
  ISBLANK(C237),
  "",
  IF(
    ISBLANK(D237),
    (
      (
        G237
        + (LEN(C237)-LEN(SUBSTITUTE(UPPER(C237),"R","")))
        + (LEN(C237)-LEN(SUBSTITUTE(UPPER(C237),"Y","")))
        + (LEN(C237)-LEN(SUBSTITUTE(UPPER(C237),"M","")))
        + (LEN(C237)-LEN(SUBSTITUTE(UPPER(C237),"K","")))
        + (LEN(C237)-LEN(SUBSTITUTE(UPPER(C237),"S","")))
        + (LEN(C237)-LEN(SUBSTITUTE(UPPER(C237),"W","")))
        + 2*(LEN(C237)-LEN(SUBSTITUTE(UPPER(C237),"B","")))
        + 2*(LEN(C237)-LEN(SUBSTITUTE(UPPER(C237),"D","")))
        + 2*(LEN(C237)-LEN(SUBSTITUTE(UPPER(C237),"H","")))
        + 2*(LEN(C237)-LEN(SUBSTITUTE(UPPER(C237),"V","")))
        + 3*(LEN(C237)-LEN(SUBSTITUTE(UPPER(C237),"N","")))
      )
      *
      INDEX(PrimerPrices!$C$2:$C$500,
        MATCH(TRIM(E237) &amp; "|" &amp; TRIM(F237),
        PrimerPrices!$D$2:$D$500, 0)
      )
    ),
    INDEX(ProbePrices!$D$2:$D$500,
      MATCH(TRIM(D237) &amp; "|" &amp; TRIM(E237) &amp; "|" &amp; TRIM(F237),
      ProbePrices!$E$2:$E$500, 0)
    )
  )
  + (LEN(C237)-LEN(SUBSTITUTE(C237,"+",""))) * 10
  + (LEN(UPPER(C237))-LEN(SUBSTITUTE(UPPER(C237),"I",""))) * 10
  + (LEN(C237)-LEN(SUBSTITUTE(C237,"*",""))) * 10
)</f>
        <v/>
      </c>
      <c r="I237" s="32" t="str">
        <f t="shared" si="1"/>
        <v/>
      </c>
      <c r="J237" s="32" t="str">
        <f t="shared" si="2"/>
        <v/>
      </c>
      <c r="K237" s="44"/>
      <c r="L237" s="4"/>
      <c r="M237" s="5"/>
      <c r="N237" s="5"/>
      <c r="O237" s="5"/>
      <c r="P237" s="5"/>
      <c r="Q237" s="5"/>
      <c r="R237" s="5"/>
      <c r="S237" s="5"/>
      <c r="T237" s="5"/>
      <c r="U237" s="37" t="str">
        <f t="shared" si="3"/>
        <v/>
      </c>
      <c r="V237" s="37" t="str">
        <f t="shared" si="4"/>
        <v/>
      </c>
      <c r="W237" s="37" t="str">
        <f t="shared" si="5"/>
        <v/>
      </c>
      <c r="X237" s="37" t="str">
        <f t="shared" si="6"/>
        <v/>
      </c>
      <c r="Y237" s="37" t="str">
        <f t="shared" si="7"/>
        <v/>
      </c>
      <c r="Z237" s="37" t="str">
        <f t="shared" si="8"/>
        <v/>
      </c>
      <c r="AA237" s="38"/>
    </row>
    <row r="238" spans="1:27" ht="13.5" customHeight="1" x14ac:dyDescent="0.3">
      <c r="A238" s="39">
        <v>215</v>
      </c>
      <c r="B238" s="33"/>
      <c r="C238" s="33"/>
      <c r="D238" s="33"/>
      <c r="E238" s="34"/>
      <c r="F238" s="33"/>
      <c r="G238" s="32" t="str">
        <f t="shared" si="0"/>
        <v/>
      </c>
      <c r="H238" s="35" t="str">
        <f t="array" ref="H238">IF(
  ISBLANK(C238),
  "",
  IF(
    ISBLANK(D238),
    (
      (
        G238
        + (LEN(C238)-LEN(SUBSTITUTE(UPPER(C238),"R","")))
        + (LEN(C238)-LEN(SUBSTITUTE(UPPER(C238),"Y","")))
        + (LEN(C238)-LEN(SUBSTITUTE(UPPER(C238),"M","")))
        + (LEN(C238)-LEN(SUBSTITUTE(UPPER(C238),"K","")))
        + (LEN(C238)-LEN(SUBSTITUTE(UPPER(C238),"S","")))
        + (LEN(C238)-LEN(SUBSTITUTE(UPPER(C238),"W","")))
        + 2*(LEN(C238)-LEN(SUBSTITUTE(UPPER(C238),"B","")))
        + 2*(LEN(C238)-LEN(SUBSTITUTE(UPPER(C238),"D","")))
        + 2*(LEN(C238)-LEN(SUBSTITUTE(UPPER(C238),"H","")))
        + 2*(LEN(C238)-LEN(SUBSTITUTE(UPPER(C238),"V","")))
        + 3*(LEN(C238)-LEN(SUBSTITUTE(UPPER(C238),"N","")))
      )
      *
      INDEX(PrimerPrices!$C$2:$C$500,
        MATCH(TRIM(E238) &amp; "|" &amp; TRIM(F238),
        PrimerPrices!$D$2:$D$500, 0)
      )
    ),
    INDEX(ProbePrices!$D$2:$D$500,
      MATCH(TRIM(D238) &amp; "|" &amp; TRIM(E238) &amp; "|" &amp; TRIM(F238),
      ProbePrices!$E$2:$E$500, 0)
    )
  )
  + (LEN(C238)-LEN(SUBSTITUTE(C238,"+",""))) * 10
  + (LEN(UPPER(C238))-LEN(SUBSTITUTE(UPPER(C238),"I",""))) * 10
  + (LEN(C238)-LEN(SUBSTITUTE(C238,"*",""))) * 10
)</f>
        <v/>
      </c>
      <c r="I238" s="32" t="str">
        <f t="shared" si="1"/>
        <v/>
      </c>
      <c r="J238" s="32" t="str">
        <f t="shared" si="2"/>
        <v/>
      </c>
      <c r="K238" s="44"/>
      <c r="L238" s="4"/>
      <c r="M238" s="5"/>
      <c r="N238" s="5"/>
      <c r="O238" s="5"/>
      <c r="P238" s="5"/>
      <c r="Q238" s="5"/>
      <c r="R238" s="5"/>
      <c r="S238" s="5"/>
      <c r="T238" s="5"/>
      <c r="U238" s="37" t="str">
        <f t="shared" si="3"/>
        <v/>
      </c>
      <c r="V238" s="37" t="str">
        <f t="shared" si="4"/>
        <v/>
      </c>
      <c r="W238" s="37" t="str">
        <f t="shared" si="5"/>
        <v/>
      </c>
      <c r="X238" s="37" t="str">
        <f t="shared" si="6"/>
        <v/>
      </c>
      <c r="Y238" s="37" t="str">
        <f t="shared" si="7"/>
        <v/>
      </c>
      <c r="Z238" s="37" t="str">
        <f t="shared" si="8"/>
        <v/>
      </c>
      <c r="AA238" s="38"/>
    </row>
    <row r="239" spans="1:27" ht="13.5" customHeight="1" x14ac:dyDescent="0.3">
      <c r="A239" s="39">
        <v>216</v>
      </c>
      <c r="B239" s="33"/>
      <c r="C239" s="33"/>
      <c r="D239" s="33"/>
      <c r="E239" s="34"/>
      <c r="F239" s="33"/>
      <c r="G239" s="32" t="str">
        <f t="shared" si="0"/>
        <v/>
      </c>
      <c r="H239" s="35" t="str">
        <f t="array" ref="H239">IF(
  ISBLANK(C239),
  "",
  IF(
    ISBLANK(D239),
    (
      (
        G239
        + (LEN(C239)-LEN(SUBSTITUTE(UPPER(C239),"R","")))
        + (LEN(C239)-LEN(SUBSTITUTE(UPPER(C239),"Y","")))
        + (LEN(C239)-LEN(SUBSTITUTE(UPPER(C239),"M","")))
        + (LEN(C239)-LEN(SUBSTITUTE(UPPER(C239),"K","")))
        + (LEN(C239)-LEN(SUBSTITUTE(UPPER(C239),"S","")))
        + (LEN(C239)-LEN(SUBSTITUTE(UPPER(C239),"W","")))
        + 2*(LEN(C239)-LEN(SUBSTITUTE(UPPER(C239),"B","")))
        + 2*(LEN(C239)-LEN(SUBSTITUTE(UPPER(C239),"D","")))
        + 2*(LEN(C239)-LEN(SUBSTITUTE(UPPER(C239),"H","")))
        + 2*(LEN(C239)-LEN(SUBSTITUTE(UPPER(C239),"V","")))
        + 3*(LEN(C239)-LEN(SUBSTITUTE(UPPER(C239),"N","")))
      )
      *
      INDEX(PrimerPrices!$C$2:$C$500,
        MATCH(TRIM(E239) &amp; "|" &amp; TRIM(F239),
        PrimerPrices!$D$2:$D$500, 0)
      )
    ),
    INDEX(ProbePrices!$D$2:$D$500,
      MATCH(TRIM(D239) &amp; "|" &amp; TRIM(E239) &amp; "|" &amp; TRIM(F239),
      ProbePrices!$E$2:$E$500, 0)
    )
  )
  + (LEN(C239)-LEN(SUBSTITUTE(C239,"+",""))) * 10
  + (LEN(UPPER(C239))-LEN(SUBSTITUTE(UPPER(C239),"I",""))) * 10
  + (LEN(C239)-LEN(SUBSTITUTE(C239,"*",""))) * 10
)</f>
        <v/>
      </c>
      <c r="I239" s="32" t="str">
        <f t="shared" si="1"/>
        <v/>
      </c>
      <c r="J239" s="32" t="str">
        <f t="shared" si="2"/>
        <v/>
      </c>
      <c r="K239" s="44"/>
      <c r="L239" s="4"/>
      <c r="M239" s="5"/>
      <c r="N239" s="5"/>
      <c r="O239" s="5"/>
      <c r="P239" s="5"/>
      <c r="Q239" s="5"/>
      <c r="R239" s="5"/>
      <c r="S239" s="5"/>
      <c r="T239" s="5"/>
      <c r="U239" s="37" t="str">
        <f t="shared" si="3"/>
        <v/>
      </c>
      <c r="V239" s="37" t="str">
        <f t="shared" si="4"/>
        <v/>
      </c>
      <c r="W239" s="37" t="str">
        <f t="shared" si="5"/>
        <v/>
      </c>
      <c r="X239" s="37" t="str">
        <f t="shared" si="6"/>
        <v/>
      </c>
      <c r="Y239" s="37" t="str">
        <f t="shared" si="7"/>
        <v/>
      </c>
      <c r="Z239" s="37" t="str">
        <f t="shared" si="8"/>
        <v/>
      </c>
      <c r="AA239" s="38"/>
    </row>
    <row r="240" spans="1:27" ht="13.5" customHeight="1" x14ac:dyDescent="0.3">
      <c r="A240" s="39">
        <v>217</v>
      </c>
      <c r="B240" s="33"/>
      <c r="C240" s="33"/>
      <c r="D240" s="33"/>
      <c r="E240" s="34"/>
      <c r="F240" s="33"/>
      <c r="G240" s="32" t="str">
        <f t="shared" si="0"/>
        <v/>
      </c>
      <c r="H240" s="35" t="str">
        <f t="array" ref="H240">IF(
  ISBLANK(C240),
  "",
  IF(
    ISBLANK(D240),
    (
      (
        G240
        + (LEN(C240)-LEN(SUBSTITUTE(UPPER(C240),"R","")))
        + (LEN(C240)-LEN(SUBSTITUTE(UPPER(C240),"Y","")))
        + (LEN(C240)-LEN(SUBSTITUTE(UPPER(C240),"M","")))
        + (LEN(C240)-LEN(SUBSTITUTE(UPPER(C240),"K","")))
        + (LEN(C240)-LEN(SUBSTITUTE(UPPER(C240),"S","")))
        + (LEN(C240)-LEN(SUBSTITUTE(UPPER(C240),"W","")))
        + 2*(LEN(C240)-LEN(SUBSTITUTE(UPPER(C240),"B","")))
        + 2*(LEN(C240)-LEN(SUBSTITUTE(UPPER(C240),"D","")))
        + 2*(LEN(C240)-LEN(SUBSTITUTE(UPPER(C240),"H","")))
        + 2*(LEN(C240)-LEN(SUBSTITUTE(UPPER(C240),"V","")))
        + 3*(LEN(C240)-LEN(SUBSTITUTE(UPPER(C240),"N","")))
      )
      *
      INDEX(PrimerPrices!$C$2:$C$500,
        MATCH(TRIM(E240) &amp; "|" &amp; TRIM(F240),
        PrimerPrices!$D$2:$D$500, 0)
      )
    ),
    INDEX(ProbePrices!$D$2:$D$500,
      MATCH(TRIM(D240) &amp; "|" &amp; TRIM(E240) &amp; "|" &amp; TRIM(F240),
      ProbePrices!$E$2:$E$500, 0)
    )
  )
  + (LEN(C240)-LEN(SUBSTITUTE(C240,"+",""))) * 10
  + (LEN(UPPER(C240))-LEN(SUBSTITUTE(UPPER(C240),"I",""))) * 10
  + (LEN(C240)-LEN(SUBSTITUTE(C240,"*",""))) * 10
)</f>
        <v/>
      </c>
      <c r="I240" s="32" t="str">
        <f t="shared" si="1"/>
        <v/>
      </c>
      <c r="J240" s="32" t="str">
        <f t="shared" si="2"/>
        <v/>
      </c>
      <c r="K240" s="44"/>
      <c r="L240" s="4"/>
      <c r="M240" s="5"/>
      <c r="N240" s="5"/>
      <c r="O240" s="5"/>
      <c r="P240" s="5"/>
      <c r="Q240" s="5"/>
      <c r="R240" s="5"/>
      <c r="S240" s="5"/>
      <c r="T240" s="5"/>
      <c r="U240" s="37" t="str">
        <f t="shared" si="3"/>
        <v/>
      </c>
      <c r="V240" s="37" t="str">
        <f t="shared" si="4"/>
        <v/>
      </c>
      <c r="W240" s="37" t="str">
        <f t="shared" si="5"/>
        <v/>
      </c>
      <c r="X240" s="37" t="str">
        <f t="shared" si="6"/>
        <v/>
      </c>
      <c r="Y240" s="37" t="str">
        <f t="shared" si="7"/>
        <v/>
      </c>
      <c r="Z240" s="37" t="str">
        <f t="shared" si="8"/>
        <v/>
      </c>
      <c r="AA240" s="38"/>
    </row>
    <row r="241" spans="1:27" ht="13.5" customHeight="1" x14ac:dyDescent="0.3">
      <c r="A241" s="39">
        <v>218</v>
      </c>
      <c r="B241" s="33"/>
      <c r="C241" s="33"/>
      <c r="D241" s="33"/>
      <c r="E241" s="34"/>
      <c r="F241" s="33"/>
      <c r="G241" s="32" t="str">
        <f t="shared" si="0"/>
        <v/>
      </c>
      <c r="H241" s="35" t="str">
        <f t="array" ref="H241">IF(
  ISBLANK(C241),
  "",
  IF(
    ISBLANK(D241),
    (
      (
        G241
        + (LEN(C241)-LEN(SUBSTITUTE(UPPER(C241),"R","")))
        + (LEN(C241)-LEN(SUBSTITUTE(UPPER(C241),"Y","")))
        + (LEN(C241)-LEN(SUBSTITUTE(UPPER(C241),"M","")))
        + (LEN(C241)-LEN(SUBSTITUTE(UPPER(C241),"K","")))
        + (LEN(C241)-LEN(SUBSTITUTE(UPPER(C241),"S","")))
        + (LEN(C241)-LEN(SUBSTITUTE(UPPER(C241),"W","")))
        + 2*(LEN(C241)-LEN(SUBSTITUTE(UPPER(C241),"B","")))
        + 2*(LEN(C241)-LEN(SUBSTITUTE(UPPER(C241),"D","")))
        + 2*(LEN(C241)-LEN(SUBSTITUTE(UPPER(C241),"H","")))
        + 2*(LEN(C241)-LEN(SUBSTITUTE(UPPER(C241),"V","")))
        + 3*(LEN(C241)-LEN(SUBSTITUTE(UPPER(C241),"N","")))
      )
      *
      INDEX(PrimerPrices!$C$2:$C$500,
        MATCH(TRIM(E241) &amp; "|" &amp; TRIM(F241),
        PrimerPrices!$D$2:$D$500, 0)
      )
    ),
    INDEX(ProbePrices!$D$2:$D$500,
      MATCH(TRIM(D241) &amp; "|" &amp; TRIM(E241) &amp; "|" &amp; TRIM(F241),
      ProbePrices!$E$2:$E$500, 0)
    )
  )
  + (LEN(C241)-LEN(SUBSTITUTE(C241,"+",""))) * 10
  + (LEN(UPPER(C241))-LEN(SUBSTITUTE(UPPER(C241),"I",""))) * 10
  + (LEN(C241)-LEN(SUBSTITUTE(C241,"*",""))) * 10
)</f>
        <v/>
      </c>
      <c r="I241" s="32" t="str">
        <f t="shared" si="1"/>
        <v/>
      </c>
      <c r="J241" s="32" t="str">
        <f t="shared" si="2"/>
        <v/>
      </c>
      <c r="K241" s="44"/>
      <c r="L241" s="4"/>
      <c r="M241" s="5"/>
      <c r="N241" s="5"/>
      <c r="O241" s="5"/>
      <c r="P241" s="5"/>
      <c r="Q241" s="5"/>
      <c r="R241" s="5"/>
      <c r="S241" s="5"/>
      <c r="T241" s="5"/>
      <c r="U241" s="37" t="str">
        <f t="shared" si="3"/>
        <v/>
      </c>
      <c r="V241" s="37" t="str">
        <f t="shared" si="4"/>
        <v/>
      </c>
      <c r="W241" s="37" t="str">
        <f t="shared" si="5"/>
        <v/>
      </c>
      <c r="X241" s="37" t="str">
        <f t="shared" si="6"/>
        <v/>
      </c>
      <c r="Y241" s="37" t="str">
        <f t="shared" si="7"/>
        <v/>
      </c>
      <c r="Z241" s="37" t="str">
        <f t="shared" si="8"/>
        <v/>
      </c>
      <c r="AA241" s="38"/>
    </row>
    <row r="242" spans="1:27" ht="13.5" customHeight="1" x14ac:dyDescent="0.3">
      <c r="A242" s="39">
        <v>219</v>
      </c>
      <c r="B242" s="33"/>
      <c r="C242" s="33"/>
      <c r="D242" s="33"/>
      <c r="E242" s="34"/>
      <c r="F242" s="33"/>
      <c r="G242" s="32" t="str">
        <f t="shared" si="0"/>
        <v/>
      </c>
      <c r="H242" s="35" t="str">
        <f t="array" ref="H242">IF(
  ISBLANK(C242),
  "",
  IF(
    ISBLANK(D242),
    (
      (
        G242
        + (LEN(C242)-LEN(SUBSTITUTE(UPPER(C242),"R","")))
        + (LEN(C242)-LEN(SUBSTITUTE(UPPER(C242),"Y","")))
        + (LEN(C242)-LEN(SUBSTITUTE(UPPER(C242),"M","")))
        + (LEN(C242)-LEN(SUBSTITUTE(UPPER(C242),"K","")))
        + (LEN(C242)-LEN(SUBSTITUTE(UPPER(C242),"S","")))
        + (LEN(C242)-LEN(SUBSTITUTE(UPPER(C242),"W","")))
        + 2*(LEN(C242)-LEN(SUBSTITUTE(UPPER(C242),"B","")))
        + 2*(LEN(C242)-LEN(SUBSTITUTE(UPPER(C242),"D","")))
        + 2*(LEN(C242)-LEN(SUBSTITUTE(UPPER(C242),"H","")))
        + 2*(LEN(C242)-LEN(SUBSTITUTE(UPPER(C242),"V","")))
        + 3*(LEN(C242)-LEN(SUBSTITUTE(UPPER(C242),"N","")))
      )
      *
      INDEX(PrimerPrices!$C$2:$C$500,
        MATCH(TRIM(E242) &amp; "|" &amp; TRIM(F242),
        PrimerPrices!$D$2:$D$500, 0)
      )
    ),
    INDEX(ProbePrices!$D$2:$D$500,
      MATCH(TRIM(D242) &amp; "|" &amp; TRIM(E242) &amp; "|" &amp; TRIM(F242),
      ProbePrices!$E$2:$E$500, 0)
    )
  )
  + (LEN(C242)-LEN(SUBSTITUTE(C242,"+",""))) * 10
  + (LEN(UPPER(C242))-LEN(SUBSTITUTE(UPPER(C242),"I",""))) * 10
  + (LEN(C242)-LEN(SUBSTITUTE(C242,"*",""))) * 10
)</f>
        <v/>
      </c>
      <c r="I242" s="32" t="str">
        <f t="shared" si="1"/>
        <v/>
      </c>
      <c r="J242" s="32" t="str">
        <f t="shared" si="2"/>
        <v/>
      </c>
      <c r="K242" s="44"/>
      <c r="L242" s="4"/>
      <c r="M242" s="5"/>
      <c r="N242" s="5"/>
      <c r="O242" s="5"/>
      <c r="P242" s="5"/>
      <c r="Q242" s="5"/>
      <c r="R242" s="5"/>
      <c r="S242" s="5"/>
      <c r="T242" s="5"/>
      <c r="U242" s="37" t="str">
        <f t="shared" si="3"/>
        <v/>
      </c>
      <c r="V242" s="37" t="str">
        <f t="shared" si="4"/>
        <v/>
      </c>
      <c r="W242" s="37" t="str">
        <f t="shared" si="5"/>
        <v/>
      </c>
      <c r="X242" s="37" t="str">
        <f t="shared" si="6"/>
        <v/>
      </c>
      <c r="Y242" s="37" t="str">
        <f t="shared" si="7"/>
        <v/>
      </c>
      <c r="Z242" s="37" t="str">
        <f t="shared" si="8"/>
        <v/>
      </c>
      <c r="AA242" s="38"/>
    </row>
    <row r="243" spans="1:27" ht="13.5" customHeight="1" x14ac:dyDescent="0.3">
      <c r="A243" s="39">
        <v>220</v>
      </c>
      <c r="B243" s="33"/>
      <c r="C243" s="33"/>
      <c r="D243" s="33"/>
      <c r="E243" s="34"/>
      <c r="F243" s="33"/>
      <c r="G243" s="32" t="str">
        <f t="shared" si="0"/>
        <v/>
      </c>
      <c r="H243" s="35" t="str">
        <f t="array" ref="H243">IF(
  ISBLANK(C243),
  "",
  IF(
    ISBLANK(D243),
    (
      (
        G243
        + (LEN(C243)-LEN(SUBSTITUTE(UPPER(C243),"R","")))
        + (LEN(C243)-LEN(SUBSTITUTE(UPPER(C243),"Y","")))
        + (LEN(C243)-LEN(SUBSTITUTE(UPPER(C243),"M","")))
        + (LEN(C243)-LEN(SUBSTITUTE(UPPER(C243),"K","")))
        + (LEN(C243)-LEN(SUBSTITUTE(UPPER(C243),"S","")))
        + (LEN(C243)-LEN(SUBSTITUTE(UPPER(C243),"W","")))
        + 2*(LEN(C243)-LEN(SUBSTITUTE(UPPER(C243),"B","")))
        + 2*(LEN(C243)-LEN(SUBSTITUTE(UPPER(C243),"D","")))
        + 2*(LEN(C243)-LEN(SUBSTITUTE(UPPER(C243),"H","")))
        + 2*(LEN(C243)-LEN(SUBSTITUTE(UPPER(C243),"V","")))
        + 3*(LEN(C243)-LEN(SUBSTITUTE(UPPER(C243),"N","")))
      )
      *
      INDEX(PrimerPrices!$C$2:$C$500,
        MATCH(TRIM(E243) &amp; "|" &amp; TRIM(F243),
        PrimerPrices!$D$2:$D$500, 0)
      )
    ),
    INDEX(ProbePrices!$D$2:$D$500,
      MATCH(TRIM(D243) &amp; "|" &amp; TRIM(E243) &amp; "|" &amp; TRIM(F243),
      ProbePrices!$E$2:$E$500, 0)
    )
  )
  + (LEN(C243)-LEN(SUBSTITUTE(C243,"+",""))) * 10
  + (LEN(UPPER(C243))-LEN(SUBSTITUTE(UPPER(C243),"I",""))) * 10
  + (LEN(C243)-LEN(SUBSTITUTE(C243,"*",""))) * 10
)</f>
        <v/>
      </c>
      <c r="I243" s="32" t="str">
        <f t="shared" si="1"/>
        <v/>
      </c>
      <c r="J243" s="32" t="str">
        <f t="shared" si="2"/>
        <v/>
      </c>
      <c r="K243" s="44"/>
      <c r="L243" s="4"/>
      <c r="M243" s="5"/>
      <c r="N243" s="5"/>
      <c r="O243" s="5"/>
      <c r="P243" s="5"/>
      <c r="Q243" s="5"/>
      <c r="R243" s="5"/>
      <c r="S243" s="5"/>
      <c r="T243" s="5"/>
      <c r="U243" s="37" t="str">
        <f t="shared" si="3"/>
        <v/>
      </c>
      <c r="V243" s="37" t="str">
        <f t="shared" si="4"/>
        <v/>
      </c>
      <c r="W243" s="37" t="str">
        <f t="shared" si="5"/>
        <v/>
      </c>
      <c r="X243" s="37" t="str">
        <f t="shared" si="6"/>
        <v/>
      </c>
      <c r="Y243" s="37" t="str">
        <f t="shared" si="7"/>
        <v/>
      </c>
      <c r="Z243" s="37" t="str">
        <f t="shared" si="8"/>
        <v/>
      </c>
      <c r="AA243" s="38"/>
    </row>
    <row r="244" spans="1:27" ht="13.5" customHeight="1" x14ac:dyDescent="0.3">
      <c r="A244" s="39">
        <v>221</v>
      </c>
      <c r="B244" s="33"/>
      <c r="C244" s="33"/>
      <c r="D244" s="33"/>
      <c r="E244" s="34"/>
      <c r="F244" s="33"/>
      <c r="G244" s="32" t="str">
        <f t="shared" si="0"/>
        <v/>
      </c>
      <c r="H244" s="35" t="str">
        <f t="array" ref="H244">IF(
  ISBLANK(C244),
  "",
  IF(
    ISBLANK(D244),
    (
      (
        G244
        + (LEN(C244)-LEN(SUBSTITUTE(UPPER(C244),"R","")))
        + (LEN(C244)-LEN(SUBSTITUTE(UPPER(C244),"Y","")))
        + (LEN(C244)-LEN(SUBSTITUTE(UPPER(C244),"M","")))
        + (LEN(C244)-LEN(SUBSTITUTE(UPPER(C244),"K","")))
        + (LEN(C244)-LEN(SUBSTITUTE(UPPER(C244),"S","")))
        + (LEN(C244)-LEN(SUBSTITUTE(UPPER(C244),"W","")))
        + 2*(LEN(C244)-LEN(SUBSTITUTE(UPPER(C244),"B","")))
        + 2*(LEN(C244)-LEN(SUBSTITUTE(UPPER(C244),"D","")))
        + 2*(LEN(C244)-LEN(SUBSTITUTE(UPPER(C244),"H","")))
        + 2*(LEN(C244)-LEN(SUBSTITUTE(UPPER(C244),"V","")))
        + 3*(LEN(C244)-LEN(SUBSTITUTE(UPPER(C244),"N","")))
      )
      *
      INDEX(PrimerPrices!$C$2:$C$500,
        MATCH(TRIM(E244) &amp; "|" &amp; TRIM(F244),
        PrimerPrices!$D$2:$D$500, 0)
      )
    ),
    INDEX(ProbePrices!$D$2:$D$500,
      MATCH(TRIM(D244) &amp; "|" &amp; TRIM(E244) &amp; "|" &amp; TRIM(F244),
      ProbePrices!$E$2:$E$500, 0)
    )
  )
  + (LEN(C244)-LEN(SUBSTITUTE(C244,"+",""))) * 10
  + (LEN(UPPER(C244))-LEN(SUBSTITUTE(UPPER(C244),"I",""))) * 10
  + (LEN(C244)-LEN(SUBSTITUTE(C244,"*",""))) * 10
)</f>
        <v/>
      </c>
      <c r="I244" s="32" t="str">
        <f t="shared" si="1"/>
        <v/>
      </c>
      <c r="J244" s="32" t="str">
        <f t="shared" si="2"/>
        <v/>
      </c>
      <c r="K244" s="44"/>
      <c r="L244" s="4"/>
      <c r="M244" s="5"/>
      <c r="N244" s="5"/>
      <c r="O244" s="5"/>
      <c r="P244" s="5"/>
      <c r="Q244" s="5"/>
      <c r="R244" s="5"/>
      <c r="S244" s="5"/>
      <c r="T244" s="5"/>
      <c r="U244" s="37" t="str">
        <f t="shared" si="3"/>
        <v/>
      </c>
      <c r="V244" s="37" t="str">
        <f t="shared" si="4"/>
        <v/>
      </c>
      <c r="W244" s="37" t="str">
        <f t="shared" si="5"/>
        <v/>
      </c>
      <c r="X244" s="37" t="str">
        <f t="shared" si="6"/>
        <v/>
      </c>
      <c r="Y244" s="37" t="str">
        <f t="shared" si="7"/>
        <v/>
      </c>
      <c r="Z244" s="37" t="str">
        <f t="shared" si="8"/>
        <v/>
      </c>
      <c r="AA244" s="38"/>
    </row>
    <row r="245" spans="1:27" ht="13.5" customHeight="1" x14ac:dyDescent="0.3">
      <c r="A245" s="39">
        <v>222</v>
      </c>
      <c r="B245" s="33"/>
      <c r="C245" s="33"/>
      <c r="D245" s="33"/>
      <c r="E245" s="34"/>
      <c r="F245" s="33"/>
      <c r="G245" s="32" t="str">
        <f t="shared" si="0"/>
        <v/>
      </c>
      <c r="H245" s="35" t="str">
        <f t="array" ref="H245">IF(
  ISBLANK(C245),
  "",
  IF(
    ISBLANK(D245),
    (
      (
        G245
        + (LEN(C245)-LEN(SUBSTITUTE(UPPER(C245),"R","")))
        + (LEN(C245)-LEN(SUBSTITUTE(UPPER(C245),"Y","")))
        + (LEN(C245)-LEN(SUBSTITUTE(UPPER(C245),"M","")))
        + (LEN(C245)-LEN(SUBSTITUTE(UPPER(C245),"K","")))
        + (LEN(C245)-LEN(SUBSTITUTE(UPPER(C245),"S","")))
        + (LEN(C245)-LEN(SUBSTITUTE(UPPER(C245),"W","")))
        + 2*(LEN(C245)-LEN(SUBSTITUTE(UPPER(C245),"B","")))
        + 2*(LEN(C245)-LEN(SUBSTITUTE(UPPER(C245),"D","")))
        + 2*(LEN(C245)-LEN(SUBSTITUTE(UPPER(C245),"H","")))
        + 2*(LEN(C245)-LEN(SUBSTITUTE(UPPER(C245),"V","")))
        + 3*(LEN(C245)-LEN(SUBSTITUTE(UPPER(C245),"N","")))
      )
      *
      INDEX(PrimerPrices!$C$2:$C$500,
        MATCH(TRIM(E245) &amp; "|" &amp; TRIM(F245),
        PrimerPrices!$D$2:$D$500, 0)
      )
    ),
    INDEX(ProbePrices!$D$2:$D$500,
      MATCH(TRIM(D245) &amp; "|" &amp; TRIM(E245) &amp; "|" &amp; TRIM(F245),
      ProbePrices!$E$2:$E$500, 0)
    )
  )
  + (LEN(C245)-LEN(SUBSTITUTE(C245,"+",""))) * 10
  + (LEN(UPPER(C245))-LEN(SUBSTITUTE(UPPER(C245),"I",""))) * 10
  + (LEN(C245)-LEN(SUBSTITUTE(C245,"*",""))) * 10
)</f>
        <v/>
      </c>
      <c r="I245" s="32" t="str">
        <f t="shared" si="1"/>
        <v/>
      </c>
      <c r="J245" s="32" t="str">
        <f t="shared" si="2"/>
        <v/>
      </c>
      <c r="K245" s="44"/>
      <c r="L245" s="4"/>
      <c r="M245" s="5"/>
      <c r="N245" s="5"/>
      <c r="O245" s="5"/>
      <c r="P245" s="5"/>
      <c r="Q245" s="5"/>
      <c r="R245" s="5"/>
      <c r="S245" s="5"/>
      <c r="T245" s="5"/>
      <c r="U245" s="37" t="str">
        <f t="shared" si="3"/>
        <v/>
      </c>
      <c r="V245" s="37" t="str">
        <f t="shared" si="4"/>
        <v/>
      </c>
      <c r="W245" s="37" t="str">
        <f t="shared" si="5"/>
        <v/>
      </c>
      <c r="X245" s="37" t="str">
        <f t="shared" si="6"/>
        <v/>
      </c>
      <c r="Y245" s="37" t="str">
        <f t="shared" si="7"/>
        <v/>
      </c>
      <c r="Z245" s="37" t="str">
        <f t="shared" si="8"/>
        <v/>
      </c>
      <c r="AA245" s="38"/>
    </row>
    <row r="246" spans="1:27" ht="13.5" customHeight="1" x14ac:dyDescent="0.3">
      <c r="A246" s="39">
        <v>223</v>
      </c>
      <c r="B246" s="33"/>
      <c r="C246" s="33"/>
      <c r="D246" s="33"/>
      <c r="E246" s="34"/>
      <c r="F246" s="33"/>
      <c r="G246" s="32" t="str">
        <f t="shared" si="0"/>
        <v/>
      </c>
      <c r="H246" s="35" t="str">
        <f t="array" ref="H246">IF(
  ISBLANK(C246),
  "",
  IF(
    ISBLANK(D246),
    (
      (
        G246
        + (LEN(C246)-LEN(SUBSTITUTE(UPPER(C246),"R","")))
        + (LEN(C246)-LEN(SUBSTITUTE(UPPER(C246),"Y","")))
        + (LEN(C246)-LEN(SUBSTITUTE(UPPER(C246),"M","")))
        + (LEN(C246)-LEN(SUBSTITUTE(UPPER(C246),"K","")))
        + (LEN(C246)-LEN(SUBSTITUTE(UPPER(C246),"S","")))
        + (LEN(C246)-LEN(SUBSTITUTE(UPPER(C246),"W","")))
        + 2*(LEN(C246)-LEN(SUBSTITUTE(UPPER(C246),"B","")))
        + 2*(LEN(C246)-LEN(SUBSTITUTE(UPPER(C246),"D","")))
        + 2*(LEN(C246)-LEN(SUBSTITUTE(UPPER(C246),"H","")))
        + 2*(LEN(C246)-LEN(SUBSTITUTE(UPPER(C246),"V","")))
        + 3*(LEN(C246)-LEN(SUBSTITUTE(UPPER(C246),"N","")))
      )
      *
      INDEX(PrimerPrices!$C$2:$C$500,
        MATCH(TRIM(E246) &amp; "|" &amp; TRIM(F246),
        PrimerPrices!$D$2:$D$500, 0)
      )
    ),
    INDEX(ProbePrices!$D$2:$D$500,
      MATCH(TRIM(D246) &amp; "|" &amp; TRIM(E246) &amp; "|" &amp; TRIM(F246),
      ProbePrices!$E$2:$E$500, 0)
    )
  )
  + (LEN(C246)-LEN(SUBSTITUTE(C246,"+",""))) * 10
  + (LEN(UPPER(C246))-LEN(SUBSTITUTE(UPPER(C246),"I",""))) * 10
  + (LEN(C246)-LEN(SUBSTITUTE(C246,"*",""))) * 10
)</f>
        <v/>
      </c>
      <c r="I246" s="32" t="str">
        <f t="shared" si="1"/>
        <v/>
      </c>
      <c r="J246" s="32" t="str">
        <f t="shared" si="2"/>
        <v/>
      </c>
      <c r="K246" s="44"/>
      <c r="L246" s="4"/>
      <c r="M246" s="5"/>
      <c r="N246" s="5"/>
      <c r="O246" s="5"/>
      <c r="P246" s="5"/>
      <c r="Q246" s="5"/>
      <c r="R246" s="5"/>
      <c r="S246" s="5"/>
      <c r="T246" s="5"/>
      <c r="U246" s="37" t="str">
        <f t="shared" si="3"/>
        <v/>
      </c>
      <c r="V246" s="37" t="str">
        <f t="shared" si="4"/>
        <v/>
      </c>
      <c r="W246" s="37" t="str">
        <f t="shared" si="5"/>
        <v/>
      </c>
      <c r="X246" s="37" t="str">
        <f t="shared" si="6"/>
        <v/>
      </c>
      <c r="Y246" s="37" t="str">
        <f t="shared" si="7"/>
        <v/>
      </c>
      <c r="Z246" s="37" t="str">
        <f t="shared" si="8"/>
        <v/>
      </c>
      <c r="AA246" s="38"/>
    </row>
    <row r="247" spans="1:27" ht="13.5" customHeight="1" x14ac:dyDescent="0.3">
      <c r="A247" s="39">
        <v>224</v>
      </c>
      <c r="B247" s="33"/>
      <c r="C247" s="33"/>
      <c r="D247" s="33"/>
      <c r="E247" s="34"/>
      <c r="F247" s="33"/>
      <c r="G247" s="32" t="str">
        <f t="shared" si="0"/>
        <v/>
      </c>
      <c r="H247" s="35" t="str">
        <f t="array" ref="H247">IF(
  ISBLANK(C247),
  "",
  IF(
    ISBLANK(D247),
    (
      (
        G247
        + (LEN(C247)-LEN(SUBSTITUTE(UPPER(C247),"R","")))
        + (LEN(C247)-LEN(SUBSTITUTE(UPPER(C247),"Y","")))
        + (LEN(C247)-LEN(SUBSTITUTE(UPPER(C247),"M","")))
        + (LEN(C247)-LEN(SUBSTITUTE(UPPER(C247),"K","")))
        + (LEN(C247)-LEN(SUBSTITUTE(UPPER(C247),"S","")))
        + (LEN(C247)-LEN(SUBSTITUTE(UPPER(C247),"W","")))
        + 2*(LEN(C247)-LEN(SUBSTITUTE(UPPER(C247),"B","")))
        + 2*(LEN(C247)-LEN(SUBSTITUTE(UPPER(C247),"D","")))
        + 2*(LEN(C247)-LEN(SUBSTITUTE(UPPER(C247),"H","")))
        + 2*(LEN(C247)-LEN(SUBSTITUTE(UPPER(C247),"V","")))
        + 3*(LEN(C247)-LEN(SUBSTITUTE(UPPER(C247),"N","")))
      )
      *
      INDEX(PrimerPrices!$C$2:$C$500,
        MATCH(TRIM(E247) &amp; "|" &amp; TRIM(F247),
        PrimerPrices!$D$2:$D$500, 0)
      )
    ),
    INDEX(ProbePrices!$D$2:$D$500,
      MATCH(TRIM(D247) &amp; "|" &amp; TRIM(E247) &amp; "|" &amp; TRIM(F247),
      ProbePrices!$E$2:$E$500, 0)
    )
  )
  + (LEN(C247)-LEN(SUBSTITUTE(C247,"+",""))) * 10
  + (LEN(UPPER(C247))-LEN(SUBSTITUTE(UPPER(C247),"I",""))) * 10
  + (LEN(C247)-LEN(SUBSTITUTE(C247,"*",""))) * 10
)</f>
        <v/>
      </c>
      <c r="I247" s="32" t="str">
        <f t="shared" si="1"/>
        <v/>
      </c>
      <c r="J247" s="32" t="str">
        <f t="shared" si="2"/>
        <v/>
      </c>
      <c r="K247" s="44"/>
      <c r="L247" s="4"/>
      <c r="M247" s="5"/>
      <c r="N247" s="5"/>
      <c r="O247" s="5"/>
      <c r="P247" s="5"/>
      <c r="Q247" s="5"/>
      <c r="R247" s="5"/>
      <c r="S247" s="5"/>
      <c r="T247" s="5"/>
      <c r="U247" s="37" t="str">
        <f t="shared" si="3"/>
        <v/>
      </c>
      <c r="V247" s="37" t="str">
        <f t="shared" si="4"/>
        <v/>
      </c>
      <c r="W247" s="37" t="str">
        <f t="shared" si="5"/>
        <v/>
      </c>
      <c r="X247" s="37" t="str">
        <f t="shared" si="6"/>
        <v/>
      </c>
      <c r="Y247" s="37" t="str">
        <f t="shared" si="7"/>
        <v/>
      </c>
      <c r="Z247" s="37" t="str">
        <f t="shared" si="8"/>
        <v/>
      </c>
      <c r="AA247" s="38"/>
    </row>
    <row r="248" spans="1:27" ht="13.5" customHeight="1" x14ac:dyDescent="0.3">
      <c r="A248" s="39">
        <v>225</v>
      </c>
      <c r="B248" s="33"/>
      <c r="C248" s="33"/>
      <c r="D248" s="33"/>
      <c r="E248" s="34"/>
      <c r="F248" s="33"/>
      <c r="G248" s="32" t="str">
        <f t="shared" si="0"/>
        <v/>
      </c>
      <c r="H248" s="35" t="str">
        <f t="array" ref="H248">IF(
  ISBLANK(C248),
  "",
  IF(
    ISBLANK(D248),
    (
      (
        G248
        + (LEN(C248)-LEN(SUBSTITUTE(UPPER(C248),"R","")))
        + (LEN(C248)-LEN(SUBSTITUTE(UPPER(C248),"Y","")))
        + (LEN(C248)-LEN(SUBSTITUTE(UPPER(C248),"M","")))
        + (LEN(C248)-LEN(SUBSTITUTE(UPPER(C248),"K","")))
        + (LEN(C248)-LEN(SUBSTITUTE(UPPER(C248),"S","")))
        + (LEN(C248)-LEN(SUBSTITUTE(UPPER(C248),"W","")))
        + 2*(LEN(C248)-LEN(SUBSTITUTE(UPPER(C248),"B","")))
        + 2*(LEN(C248)-LEN(SUBSTITUTE(UPPER(C248),"D","")))
        + 2*(LEN(C248)-LEN(SUBSTITUTE(UPPER(C248),"H","")))
        + 2*(LEN(C248)-LEN(SUBSTITUTE(UPPER(C248),"V","")))
        + 3*(LEN(C248)-LEN(SUBSTITUTE(UPPER(C248),"N","")))
      )
      *
      INDEX(PrimerPrices!$C$2:$C$500,
        MATCH(TRIM(E248) &amp; "|" &amp; TRIM(F248),
        PrimerPrices!$D$2:$D$500, 0)
      )
    ),
    INDEX(ProbePrices!$D$2:$D$500,
      MATCH(TRIM(D248) &amp; "|" &amp; TRIM(E248) &amp; "|" &amp; TRIM(F248),
      ProbePrices!$E$2:$E$500, 0)
    )
  )
  + (LEN(C248)-LEN(SUBSTITUTE(C248,"+",""))) * 10
  + (LEN(UPPER(C248))-LEN(SUBSTITUTE(UPPER(C248),"I",""))) * 10
  + (LEN(C248)-LEN(SUBSTITUTE(C248,"*",""))) * 10
)</f>
        <v/>
      </c>
      <c r="I248" s="32" t="str">
        <f t="shared" si="1"/>
        <v/>
      </c>
      <c r="J248" s="32" t="str">
        <f t="shared" si="2"/>
        <v/>
      </c>
      <c r="K248" s="44"/>
      <c r="L248" s="4"/>
      <c r="M248" s="5"/>
      <c r="N248" s="5"/>
      <c r="O248" s="5"/>
      <c r="P248" s="5"/>
      <c r="Q248" s="5"/>
      <c r="R248" s="5"/>
      <c r="S248" s="5"/>
      <c r="T248" s="5"/>
      <c r="U248" s="37" t="str">
        <f t="shared" si="3"/>
        <v/>
      </c>
      <c r="V248" s="37" t="str">
        <f t="shared" si="4"/>
        <v/>
      </c>
      <c r="W248" s="37" t="str">
        <f t="shared" si="5"/>
        <v/>
      </c>
      <c r="X248" s="37" t="str">
        <f t="shared" si="6"/>
        <v/>
      </c>
      <c r="Y248" s="37" t="str">
        <f t="shared" si="7"/>
        <v/>
      </c>
      <c r="Z248" s="37" t="str">
        <f t="shared" si="8"/>
        <v/>
      </c>
      <c r="AA248" s="38"/>
    </row>
    <row r="249" spans="1:27" ht="13.5" customHeight="1" x14ac:dyDescent="0.3">
      <c r="A249" s="39">
        <v>226</v>
      </c>
      <c r="B249" s="33"/>
      <c r="C249" s="33"/>
      <c r="D249" s="33"/>
      <c r="E249" s="34"/>
      <c r="F249" s="33"/>
      <c r="G249" s="32" t="str">
        <f t="shared" si="0"/>
        <v/>
      </c>
      <c r="H249" s="35" t="str">
        <f t="array" ref="H249">IF(
  ISBLANK(C249),
  "",
  IF(
    ISBLANK(D249),
    (
      (
        G249
        + (LEN(C249)-LEN(SUBSTITUTE(UPPER(C249),"R","")))
        + (LEN(C249)-LEN(SUBSTITUTE(UPPER(C249),"Y","")))
        + (LEN(C249)-LEN(SUBSTITUTE(UPPER(C249),"M","")))
        + (LEN(C249)-LEN(SUBSTITUTE(UPPER(C249),"K","")))
        + (LEN(C249)-LEN(SUBSTITUTE(UPPER(C249),"S","")))
        + (LEN(C249)-LEN(SUBSTITUTE(UPPER(C249),"W","")))
        + 2*(LEN(C249)-LEN(SUBSTITUTE(UPPER(C249),"B","")))
        + 2*(LEN(C249)-LEN(SUBSTITUTE(UPPER(C249),"D","")))
        + 2*(LEN(C249)-LEN(SUBSTITUTE(UPPER(C249),"H","")))
        + 2*(LEN(C249)-LEN(SUBSTITUTE(UPPER(C249),"V","")))
        + 3*(LEN(C249)-LEN(SUBSTITUTE(UPPER(C249),"N","")))
      )
      *
      INDEX(PrimerPrices!$C$2:$C$500,
        MATCH(TRIM(E249) &amp; "|" &amp; TRIM(F249),
        PrimerPrices!$D$2:$D$500, 0)
      )
    ),
    INDEX(ProbePrices!$D$2:$D$500,
      MATCH(TRIM(D249) &amp; "|" &amp; TRIM(E249) &amp; "|" &amp; TRIM(F249),
      ProbePrices!$E$2:$E$500, 0)
    )
  )
  + (LEN(C249)-LEN(SUBSTITUTE(C249,"+",""))) * 10
  + (LEN(UPPER(C249))-LEN(SUBSTITUTE(UPPER(C249),"I",""))) * 10
  + (LEN(C249)-LEN(SUBSTITUTE(C249,"*",""))) * 10
)</f>
        <v/>
      </c>
      <c r="I249" s="32" t="str">
        <f t="shared" si="1"/>
        <v/>
      </c>
      <c r="J249" s="32" t="str">
        <f t="shared" si="2"/>
        <v/>
      </c>
      <c r="K249" s="44"/>
      <c r="L249" s="4"/>
      <c r="M249" s="5"/>
      <c r="N249" s="5"/>
      <c r="O249" s="5"/>
      <c r="P249" s="5"/>
      <c r="Q249" s="5"/>
      <c r="R249" s="5"/>
      <c r="S249" s="5"/>
      <c r="T249" s="5"/>
      <c r="U249" s="37" t="str">
        <f t="shared" si="3"/>
        <v/>
      </c>
      <c r="V249" s="37" t="str">
        <f t="shared" si="4"/>
        <v/>
      </c>
      <c r="W249" s="37" t="str">
        <f t="shared" si="5"/>
        <v/>
      </c>
      <c r="X249" s="37" t="str">
        <f t="shared" si="6"/>
        <v/>
      </c>
      <c r="Y249" s="37" t="str">
        <f t="shared" si="7"/>
        <v/>
      </c>
      <c r="Z249" s="37" t="str">
        <f t="shared" si="8"/>
        <v/>
      </c>
      <c r="AA249" s="38"/>
    </row>
    <row r="250" spans="1:27" ht="13.5" customHeight="1" x14ac:dyDescent="0.3">
      <c r="A250" s="39">
        <v>227</v>
      </c>
      <c r="B250" s="33"/>
      <c r="C250" s="33"/>
      <c r="D250" s="33"/>
      <c r="E250" s="34"/>
      <c r="F250" s="33"/>
      <c r="G250" s="32" t="str">
        <f t="shared" si="0"/>
        <v/>
      </c>
      <c r="H250" s="35" t="str">
        <f t="array" ref="H250">IF(
  ISBLANK(C250),
  "",
  IF(
    ISBLANK(D250),
    (
      (
        G250
        + (LEN(C250)-LEN(SUBSTITUTE(UPPER(C250),"R","")))
        + (LEN(C250)-LEN(SUBSTITUTE(UPPER(C250),"Y","")))
        + (LEN(C250)-LEN(SUBSTITUTE(UPPER(C250),"M","")))
        + (LEN(C250)-LEN(SUBSTITUTE(UPPER(C250),"K","")))
        + (LEN(C250)-LEN(SUBSTITUTE(UPPER(C250),"S","")))
        + (LEN(C250)-LEN(SUBSTITUTE(UPPER(C250),"W","")))
        + 2*(LEN(C250)-LEN(SUBSTITUTE(UPPER(C250),"B","")))
        + 2*(LEN(C250)-LEN(SUBSTITUTE(UPPER(C250),"D","")))
        + 2*(LEN(C250)-LEN(SUBSTITUTE(UPPER(C250),"H","")))
        + 2*(LEN(C250)-LEN(SUBSTITUTE(UPPER(C250),"V","")))
        + 3*(LEN(C250)-LEN(SUBSTITUTE(UPPER(C250),"N","")))
      )
      *
      INDEX(PrimerPrices!$C$2:$C$500,
        MATCH(TRIM(E250) &amp; "|" &amp; TRIM(F250),
        PrimerPrices!$D$2:$D$500, 0)
      )
    ),
    INDEX(ProbePrices!$D$2:$D$500,
      MATCH(TRIM(D250) &amp; "|" &amp; TRIM(E250) &amp; "|" &amp; TRIM(F250),
      ProbePrices!$E$2:$E$500, 0)
    )
  )
  + (LEN(C250)-LEN(SUBSTITUTE(C250,"+",""))) * 10
  + (LEN(UPPER(C250))-LEN(SUBSTITUTE(UPPER(C250),"I",""))) * 10
  + (LEN(C250)-LEN(SUBSTITUTE(C250,"*",""))) * 10
)</f>
        <v/>
      </c>
      <c r="I250" s="32" t="str">
        <f t="shared" si="1"/>
        <v/>
      </c>
      <c r="J250" s="32" t="str">
        <f t="shared" si="2"/>
        <v/>
      </c>
      <c r="K250" s="44"/>
      <c r="L250" s="4"/>
      <c r="M250" s="5"/>
      <c r="N250" s="5"/>
      <c r="O250" s="5"/>
      <c r="P250" s="5"/>
      <c r="Q250" s="5"/>
      <c r="R250" s="5"/>
      <c r="S250" s="5"/>
      <c r="T250" s="5"/>
      <c r="U250" s="37" t="str">
        <f t="shared" si="3"/>
        <v/>
      </c>
      <c r="V250" s="37" t="str">
        <f t="shared" si="4"/>
        <v/>
      </c>
      <c r="W250" s="37" t="str">
        <f t="shared" si="5"/>
        <v/>
      </c>
      <c r="X250" s="37" t="str">
        <f t="shared" si="6"/>
        <v/>
      </c>
      <c r="Y250" s="37" t="str">
        <f t="shared" si="7"/>
        <v/>
      </c>
      <c r="Z250" s="37" t="str">
        <f t="shared" si="8"/>
        <v/>
      </c>
      <c r="AA250" s="38"/>
    </row>
    <row r="251" spans="1:27" ht="13.5" customHeight="1" x14ac:dyDescent="0.3">
      <c r="A251" s="39">
        <v>228</v>
      </c>
      <c r="B251" s="33"/>
      <c r="C251" s="33"/>
      <c r="D251" s="33"/>
      <c r="E251" s="34"/>
      <c r="F251" s="33"/>
      <c r="G251" s="32" t="str">
        <f t="shared" si="0"/>
        <v/>
      </c>
      <c r="H251" s="35" t="str">
        <f t="array" ref="H251">IF(
  ISBLANK(C251),
  "",
  IF(
    ISBLANK(D251),
    (
      (
        G251
        + (LEN(C251)-LEN(SUBSTITUTE(UPPER(C251),"R","")))
        + (LEN(C251)-LEN(SUBSTITUTE(UPPER(C251),"Y","")))
        + (LEN(C251)-LEN(SUBSTITUTE(UPPER(C251),"M","")))
        + (LEN(C251)-LEN(SUBSTITUTE(UPPER(C251),"K","")))
        + (LEN(C251)-LEN(SUBSTITUTE(UPPER(C251),"S","")))
        + (LEN(C251)-LEN(SUBSTITUTE(UPPER(C251),"W","")))
        + 2*(LEN(C251)-LEN(SUBSTITUTE(UPPER(C251),"B","")))
        + 2*(LEN(C251)-LEN(SUBSTITUTE(UPPER(C251),"D","")))
        + 2*(LEN(C251)-LEN(SUBSTITUTE(UPPER(C251),"H","")))
        + 2*(LEN(C251)-LEN(SUBSTITUTE(UPPER(C251),"V","")))
        + 3*(LEN(C251)-LEN(SUBSTITUTE(UPPER(C251),"N","")))
      )
      *
      INDEX(PrimerPrices!$C$2:$C$500,
        MATCH(TRIM(E251) &amp; "|" &amp; TRIM(F251),
        PrimerPrices!$D$2:$D$500, 0)
      )
    ),
    INDEX(ProbePrices!$D$2:$D$500,
      MATCH(TRIM(D251) &amp; "|" &amp; TRIM(E251) &amp; "|" &amp; TRIM(F251),
      ProbePrices!$E$2:$E$500, 0)
    )
  )
  + (LEN(C251)-LEN(SUBSTITUTE(C251,"+",""))) * 10
  + (LEN(UPPER(C251))-LEN(SUBSTITUTE(UPPER(C251),"I",""))) * 10
  + (LEN(C251)-LEN(SUBSTITUTE(C251,"*",""))) * 10
)</f>
        <v/>
      </c>
      <c r="I251" s="32" t="str">
        <f t="shared" si="1"/>
        <v/>
      </c>
      <c r="J251" s="32" t="str">
        <f t="shared" si="2"/>
        <v/>
      </c>
      <c r="K251" s="44"/>
      <c r="L251" s="4"/>
      <c r="M251" s="5"/>
      <c r="N251" s="5"/>
      <c r="O251" s="5"/>
      <c r="P251" s="5"/>
      <c r="Q251" s="5"/>
      <c r="R251" s="5"/>
      <c r="S251" s="5"/>
      <c r="T251" s="5"/>
      <c r="U251" s="37" t="str">
        <f t="shared" si="3"/>
        <v/>
      </c>
      <c r="V251" s="37" t="str">
        <f t="shared" si="4"/>
        <v/>
      </c>
      <c r="W251" s="37" t="str">
        <f t="shared" si="5"/>
        <v/>
      </c>
      <c r="X251" s="37" t="str">
        <f t="shared" si="6"/>
        <v/>
      </c>
      <c r="Y251" s="37" t="str">
        <f t="shared" si="7"/>
        <v/>
      </c>
      <c r="Z251" s="37" t="str">
        <f t="shared" si="8"/>
        <v/>
      </c>
      <c r="AA251" s="38"/>
    </row>
    <row r="252" spans="1:27" ht="13.5" customHeight="1" x14ac:dyDescent="0.3">
      <c r="A252" s="39">
        <v>229</v>
      </c>
      <c r="B252" s="33"/>
      <c r="C252" s="33"/>
      <c r="D252" s="33"/>
      <c r="E252" s="34"/>
      <c r="F252" s="33"/>
      <c r="G252" s="32" t="str">
        <f t="shared" si="0"/>
        <v/>
      </c>
      <c r="H252" s="35" t="str">
        <f t="array" ref="H252">IF(
  ISBLANK(C252),
  "",
  IF(
    ISBLANK(D252),
    (
      (
        G252
        + (LEN(C252)-LEN(SUBSTITUTE(UPPER(C252),"R","")))
        + (LEN(C252)-LEN(SUBSTITUTE(UPPER(C252),"Y","")))
        + (LEN(C252)-LEN(SUBSTITUTE(UPPER(C252),"M","")))
        + (LEN(C252)-LEN(SUBSTITUTE(UPPER(C252),"K","")))
        + (LEN(C252)-LEN(SUBSTITUTE(UPPER(C252),"S","")))
        + (LEN(C252)-LEN(SUBSTITUTE(UPPER(C252),"W","")))
        + 2*(LEN(C252)-LEN(SUBSTITUTE(UPPER(C252),"B","")))
        + 2*(LEN(C252)-LEN(SUBSTITUTE(UPPER(C252),"D","")))
        + 2*(LEN(C252)-LEN(SUBSTITUTE(UPPER(C252),"H","")))
        + 2*(LEN(C252)-LEN(SUBSTITUTE(UPPER(C252),"V","")))
        + 3*(LEN(C252)-LEN(SUBSTITUTE(UPPER(C252),"N","")))
      )
      *
      INDEX(PrimerPrices!$C$2:$C$500,
        MATCH(TRIM(E252) &amp; "|" &amp; TRIM(F252),
        PrimerPrices!$D$2:$D$500, 0)
      )
    ),
    INDEX(ProbePrices!$D$2:$D$500,
      MATCH(TRIM(D252) &amp; "|" &amp; TRIM(E252) &amp; "|" &amp; TRIM(F252),
      ProbePrices!$E$2:$E$500, 0)
    )
  )
  + (LEN(C252)-LEN(SUBSTITUTE(C252,"+",""))) * 10
  + (LEN(UPPER(C252))-LEN(SUBSTITUTE(UPPER(C252),"I",""))) * 10
  + (LEN(C252)-LEN(SUBSTITUTE(C252,"*",""))) * 10
)</f>
        <v/>
      </c>
      <c r="I252" s="32" t="str">
        <f t="shared" si="1"/>
        <v/>
      </c>
      <c r="J252" s="32" t="str">
        <f t="shared" si="2"/>
        <v/>
      </c>
      <c r="K252" s="44"/>
      <c r="L252" s="4"/>
      <c r="M252" s="5"/>
      <c r="N252" s="5"/>
      <c r="O252" s="5"/>
      <c r="P252" s="5"/>
      <c r="Q252" s="5"/>
      <c r="R252" s="5"/>
      <c r="S252" s="5"/>
      <c r="T252" s="5"/>
      <c r="U252" s="37" t="str">
        <f t="shared" si="3"/>
        <v/>
      </c>
      <c r="V252" s="37" t="str">
        <f t="shared" si="4"/>
        <v/>
      </c>
      <c r="W252" s="37" t="str">
        <f t="shared" si="5"/>
        <v/>
      </c>
      <c r="X252" s="37" t="str">
        <f t="shared" si="6"/>
        <v/>
      </c>
      <c r="Y252" s="37" t="str">
        <f t="shared" si="7"/>
        <v/>
      </c>
      <c r="Z252" s="37" t="str">
        <f t="shared" si="8"/>
        <v/>
      </c>
      <c r="AA252" s="38"/>
    </row>
    <row r="253" spans="1:27" ht="13.5" customHeight="1" x14ac:dyDescent="0.3">
      <c r="A253" s="39">
        <v>230</v>
      </c>
      <c r="B253" s="33"/>
      <c r="C253" s="33"/>
      <c r="D253" s="33"/>
      <c r="E253" s="34"/>
      <c r="F253" s="33"/>
      <c r="G253" s="32" t="str">
        <f t="shared" si="0"/>
        <v/>
      </c>
      <c r="H253" s="35" t="str">
        <f t="array" ref="H253">IF(
  ISBLANK(C253),
  "",
  IF(
    ISBLANK(D253),
    (
      (
        G253
        + (LEN(C253)-LEN(SUBSTITUTE(UPPER(C253),"R","")))
        + (LEN(C253)-LEN(SUBSTITUTE(UPPER(C253),"Y","")))
        + (LEN(C253)-LEN(SUBSTITUTE(UPPER(C253),"M","")))
        + (LEN(C253)-LEN(SUBSTITUTE(UPPER(C253),"K","")))
        + (LEN(C253)-LEN(SUBSTITUTE(UPPER(C253),"S","")))
        + (LEN(C253)-LEN(SUBSTITUTE(UPPER(C253),"W","")))
        + 2*(LEN(C253)-LEN(SUBSTITUTE(UPPER(C253),"B","")))
        + 2*(LEN(C253)-LEN(SUBSTITUTE(UPPER(C253),"D","")))
        + 2*(LEN(C253)-LEN(SUBSTITUTE(UPPER(C253),"H","")))
        + 2*(LEN(C253)-LEN(SUBSTITUTE(UPPER(C253),"V","")))
        + 3*(LEN(C253)-LEN(SUBSTITUTE(UPPER(C253),"N","")))
      )
      *
      INDEX(PrimerPrices!$C$2:$C$500,
        MATCH(TRIM(E253) &amp; "|" &amp; TRIM(F253),
        PrimerPrices!$D$2:$D$500, 0)
      )
    ),
    INDEX(ProbePrices!$D$2:$D$500,
      MATCH(TRIM(D253) &amp; "|" &amp; TRIM(E253) &amp; "|" &amp; TRIM(F253),
      ProbePrices!$E$2:$E$500, 0)
    )
  )
  + (LEN(C253)-LEN(SUBSTITUTE(C253,"+",""))) * 10
  + (LEN(UPPER(C253))-LEN(SUBSTITUTE(UPPER(C253),"I",""))) * 10
  + (LEN(C253)-LEN(SUBSTITUTE(C253,"*",""))) * 10
)</f>
        <v/>
      </c>
      <c r="I253" s="32" t="str">
        <f t="shared" si="1"/>
        <v/>
      </c>
      <c r="J253" s="32" t="str">
        <f t="shared" si="2"/>
        <v/>
      </c>
      <c r="K253" s="44"/>
      <c r="L253" s="4"/>
      <c r="M253" s="5"/>
      <c r="N253" s="5"/>
      <c r="O253" s="5"/>
      <c r="P253" s="5"/>
      <c r="Q253" s="5"/>
      <c r="R253" s="5"/>
      <c r="S253" s="5"/>
      <c r="T253" s="5"/>
      <c r="U253" s="37" t="str">
        <f t="shared" si="3"/>
        <v/>
      </c>
      <c r="V253" s="37" t="str">
        <f t="shared" si="4"/>
        <v/>
      </c>
      <c r="W253" s="37" t="str">
        <f t="shared" si="5"/>
        <v/>
      </c>
      <c r="X253" s="37" t="str">
        <f t="shared" si="6"/>
        <v/>
      </c>
      <c r="Y253" s="37" t="str">
        <f t="shared" si="7"/>
        <v/>
      </c>
      <c r="Z253" s="37" t="str">
        <f t="shared" si="8"/>
        <v/>
      </c>
      <c r="AA253" s="38"/>
    </row>
    <row r="254" spans="1:27" ht="13.5" customHeight="1" x14ac:dyDescent="0.3">
      <c r="A254" s="39">
        <v>231</v>
      </c>
      <c r="B254" s="33"/>
      <c r="C254" s="33"/>
      <c r="D254" s="33"/>
      <c r="E254" s="34"/>
      <c r="F254" s="33"/>
      <c r="G254" s="32" t="str">
        <f t="shared" si="0"/>
        <v/>
      </c>
      <c r="H254" s="35" t="str">
        <f t="array" ref="H254">IF(
  ISBLANK(C254),
  "",
  IF(
    ISBLANK(D254),
    (
      (
        G254
        + (LEN(C254)-LEN(SUBSTITUTE(UPPER(C254),"R","")))
        + (LEN(C254)-LEN(SUBSTITUTE(UPPER(C254),"Y","")))
        + (LEN(C254)-LEN(SUBSTITUTE(UPPER(C254),"M","")))
        + (LEN(C254)-LEN(SUBSTITUTE(UPPER(C254),"K","")))
        + (LEN(C254)-LEN(SUBSTITUTE(UPPER(C254),"S","")))
        + (LEN(C254)-LEN(SUBSTITUTE(UPPER(C254),"W","")))
        + 2*(LEN(C254)-LEN(SUBSTITUTE(UPPER(C254),"B","")))
        + 2*(LEN(C254)-LEN(SUBSTITUTE(UPPER(C254),"D","")))
        + 2*(LEN(C254)-LEN(SUBSTITUTE(UPPER(C254),"H","")))
        + 2*(LEN(C254)-LEN(SUBSTITUTE(UPPER(C254),"V","")))
        + 3*(LEN(C254)-LEN(SUBSTITUTE(UPPER(C254),"N","")))
      )
      *
      INDEX(PrimerPrices!$C$2:$C$500,
        MATCH(TRIM(E254) &amp; "|" &amp; TRIM(F254),
        PrimerPrices!$D$2:$D$500, 0)
      )
    ),
    INDEX(ProbePrices!$D$2:$D$500,
      MATCH(TRIM(D254) &amp; "|" &amp; TRIM(E254) &amp; "|" &amp; TRIM(F254),
      ProbePrices!$E$2:$E$500, 0)
    )
  )
  + (LEN(C254)-LEN(SUBSTITUTE(C254,"+",""))) * 10
  + (LEN(UPPER(C254))-LEN(SUBSTITUTE(UPPER(C254),"I",""))) * 10
  + (LEN(C254)-LEN(SUBSTITUTE(C254,"*",""))) * 10
)</f>
        <v/>
      </c>
      <c r="I254" s="32" t="str">
        <f t="shared" si="1"/>
        <v/>
      </c>
      <c r="J254" s="32" t="str">
        <f t="shared" si="2"/>
        <v/>
      </c>
      <c r="K254" s="44"/>
      <c r="L254" s="4"/>
      <c r="M254" s="5"/>
      <c r="N254" s="5"/>
      <c r="O254" s="5"/>
      <c r="P254" s="5"/>
      <c r="Q254" s="5"/>
      <c r="R254" s="5"/>
      <c r="S254" s="5"/>
      <c r="T254" s="5"/>
      <c r="U254" s="37" t="str">
        <f t="shared" si="3"/>
        <v/>
      </c>
      <c r="V254" s="37" t="str">
        <f t="shared" si="4"/>
        <v/>
      </c>
      <c r="W254" s="37" t="str">
        <f t="shared" si="5"/>
        <v/>
      </c>
      <c r="X254" s="37" t="str">
        <f t="shared" si="6"/>
        <v/>
      </c>
      <c r="Y254" s="37" t="str">
        <f t="shared" si="7"/>
        <v/>
      </c>
      <c r="Z254" s="37" t="str">
        <f t="shared" si="8"/>
        <v/>
      </c>
      <c r="AA254" s="38"/>
    </row>
    <row r="255" spans="1:27" ht="13.5" customHeight="1" x14ac:dyDescent="0.3">
      <c r="A255" s="39">
        <v>232</v>
      </c>
      <c r="B255" s="33"/>
      <c r="C255" s="33"/>
      <c r="D255" s="33"/>
      <c r="E255" s="34"/>
      <c r="F255" s="33"/>
      <c r="G255" s="32" t="str">
        <f t="shared" si="0"/>
        <v/>
      </c>
      <c r="H255" s="35" t="str">
        <f t="array" ref="H255">IF(
  ISBLANK(C255),
  "",
  IF(
    ISBLANK(D255),
    (
      (
        G255
        + (LEN(C255)-LEN(SUBSTITUTE(UPPER(C255),"R","")))
        + (LEN(C255)-LEN(SUBSTITUTE(UPPER(C255),"Y","")))
        + (LEN(C255)-LEN(SUBSTITUTE(UPPER(C255),"M","")))
        + (LEN(C255)-LEN(SUBSTITUTE(UPPER(C255),"K","")))
        + (LEN(C255)-LEN(SUBSTITUTE(UPPER(C255),"S","")))
        + (LEN(C255)-LEN(SUBSTITUTE(UPPER(C255),"W","")))
        + 2*(LEN(C255)-LEN(SUBSTITUTE(UPPER(C255),"B","")))
        + 2*(LEN(C255)-LEN(SUBSTITUTE(UPPER(C255),"D","")))
        + 2*(LEN(C255)-LEN(SUBSTITUTE(UPPER(C255),"H","")))
        + 2*(LEN(C255)-LEN(SUBSTITUTE(UPPER(C255),"V","")))
        + 3*(LEN(C255)-LEN(SUBSTITUTE(UPPER(C255),"N","")))
      )
      *
      INDEX(PrimerPrices!$C$2:$C$500,
        MATCH(TRIM(E255) &amp; "|" &amp; TRIM(F255),
        PrimerPrices!$D$2:$D$500, 0)
      )
    ),
    INDEX(ProbePrices!$D$2:$D$500,
      MATCH(TRIM(D255) &amp; "|" &amp; TRIM(E255) &amp; "|" &amp; TRIM(F255),
      ProbePrices!$E$2:$E$500, 0)
    )
  )
  + (LEN(C255)-LEN(SUBSTITUTE(C255,"+",""))) * 10
  + (LEN(UPPER(C255))-LEN(SUBSTITUTE(UPPER(C255),"I",""))) * 10
  + (LEN(C255)-LEN(SUBSTITUTE(C255,"*",""))) * 10
)</f>
        <v/>
      </c>
      <c r="I255" s="32" t="str">
        <f t="shared" si="1"/>
        <v/>
      </c>
      <c r="J255" s="32" t="str">
        <f t="shared" si="2"/>
        <v/>
      </c>
      <c r="K255" s="44"/>
      <c r="L255" s="4"/>
      <c r="M255" s="5"/>
      <c r="N255" s="5"/>
      <c r="O255" s="5"/>
      <c r="P255" s="5"/>
      <c r="Q255" s="5"/>
      <c r="R255" s="5"/>
      <c r="S255" s="5"/>
      <c r="T255" s="5"/>
      <c r="U255" s="37" t="str">
        <f t="shared" si="3"/>
        <v/>
      </c>
      <c r="V255" s="37" t="str">
        <f t="shared" si="4"/>
        <v/>
      </c>
      <c r="W255" s="37" t="str">
        <f t="shared" si="5"/>
        <v/>
      </c>
      <c r="X255" s="37" t="str">
        <f t="shared" si="6"/>
        <v/>
      </c>
      <c r="Y255" s="37" t="str">
        <f t="shared" si="7"/>
        <v/>
      </c>
      <c r="Z255" s="37" t="str">
        <f t="shared" si="8"/>
        <v/>
      </c>
      <c r="AA255" s="38"/>
    </row>
    <row r="256" spans="1:27" ht="13.5" customHeight="1" x14ac:dyDescent="0.3">
      <c r="A256" s="39">
        <v>233</v>
      </c>
      <c r="B256" s="33"/>
      <c r="C256" s="33"/>
      <c r="D256" s="33"/>
      <c r="E256" s="34"/>
      <c r="F256" s="33"/>
      <c r="G256" s="32" t="str">
        <f t="shared" si="0"/>
        <v/>
      </c>
      <c r="H256" s="35" t="str">
        <f t="array" ref="H256">IF(
  ISBLANK(C256),
  "",
  IF(
    ISBLANK(D256),
    (
      (
        G256
        + (LEN(C256)-LEN(SUBSTITUTE(UPPER(C256),"R","")))
        + (LEN(C256)-LEN(SUBSTITUTE(UPPER(C256),"Y","")))
        + (LEN(C256)-LEN(SUBSTITUTE(UPPER(C256),"M","")))
        + (LEN(C256)-LEN(SUBSTITUTE(UPPER(C256),"K","")))
        + (LEN(C256)-LEN(SUBSTITUTE(UPPER(C256),"S","")))
        + (LEN(C256)-LEN(SUBSTITUTE(UPPER(C256),"W","")))
        + 2*(LEN(C256)-LEN(SUBSTITUTE(UPPER(C256),"B","")))
        + 2*(LEN(C256)-LEN(SUBSTITUTE(UPPER(C256),"D","")))
        + 2*(LEN(C256)-LEN(SUBSTITUTE(UPPER(C256),"H","")))
        + 2*(LEN(C256)-LEN(SUBSTITUTE(UPPER(C256),"V","")))
        + 3*(LEN(C256)-LEN(SUBSTITUTE(UPPER(C256),"N","")))
      )
      *
      INDEX(PrimerPrices!$C$2:$C$500,
        MATCH(TRIM(E256) &amp; "|" &amp; TRIM(F256),
        PrimerPrices!$D$2:$D$500, 0)
      )
    ),
    INDEX(ProbePrices!$D$2:$D$500,
      MATCH(TRIM(D256) &amp; "|" &amp; TRIM(E256) &amp; "|" &amp; TRIM(F256),
      ProbePrices!$E$2:$E$500, 0)
    )
  )
  + (LEN(C256)-LEN(SUBSTITUTE(C256,"+",""))) * 10
  + (LEN(UPPER(C256))-LEN(SUBSTITUTE(UPPER(C256),"I",""))) * 10
  + (LEN(C256)-LEN(SUBSTITUTE(C256,"*",""))) * 10
)</f>
        <v/>
      </c>
      <c r="I256" s="32" t="str">
        <f t="shared" si="1"/>
        <v/>
      </c>
      <c r="J256" s="32" t="str">
        <f t="shared" si="2"/>
        <v/>
      </c>
      <c r="K256" s="44"/>
      <c r="L256" s="4"/>
      <c r="M256" s="5"/>
      <c r="N256" s="5"/>
      <c r="O256" s="5"/>
      <c r="P256" s="5"/>
      <c r="Q256" s="5"/>
      <c r="R256" s="5"/>
      <c r="S256" s="5"/>
      <c r="T256" s="5"/>
      <c r="U256" s="37" t="str">
        <f t="shared" si="3"/>
        <v/>
      </c>
      <c r="V256" s="37" t="str">
        <f t="shared" si="4"/>
        <v/>
      </c>
      <c r="W256" s="37" t="str">
        <f t="shared" si="5"/>
        <v/>
      </c>
      <c r="X256" s="37" t="str">
        <f t="shared" si="6"/>
        <v/>
      </c>
      <c r="Y256" s="37" t="str">
        <f t="shared" si="7"/>
        <v/>
      </c>
      <c r="Z256" s="37" t="str">
        <f t="shared" si="8"/>
        <v/>
      </c>
      <c r="AA256" s="38"/>
    </row>
    <row r="257" spans="1:27" ht="13.5" customHeight="1" x14ac:dyDescent="0.3">
      <c r="A257" s="39">
        <v>234</v>
      </c>
      <c r="B257" s="33"/>
      <c r="C257" s="33"/>
      <c r="D257" s="33"/>
      <c r="E257" s="34"/>
      <c r="F257" s="33"/>
      <c r="G257" s="32" t="str">
        <f t="shared" si="0"/>
        <v/>
      </c>
      <c r="H257" s="35" t="str">
        <f t="array" ref="H257">IF(
  ISBLANK(C257),
  "",
  IF(
    ISBLANK(D257),
    (
      (
        G257
        + (LEN(C257)-LEN(SUBSTITUTE(UPPER(C257),"R","")))
        + (LEN(C257)-LEN(SUBSTITUTE(UPPER(C257),"Y","")))
        + (LEN(C257)-LEN(SUBSTITUTE(UPPER(C257),"M","")))
        + (LEN(C257)-LEN(SUBSTITUTE(UPPER(C257),"K","")))
        + (LEN(C257)-LEN(SUBSTITUTE(UPPER(C257),"S","")))
        + (LEN(C257)-LEN(SUBSTITUTE(UPPER(C257),"W","")))
        + 2*(LEN(C257)-LEN(SUBSTITUTE(UPPER(C257),"B","")))
        + 2*(LEN(C257)-LEN(SUBSTITUTE(UPPER(C257),"D","")))
        + 2*(LEN(C257)-LEN(SUBSTITUTE(UPPER(C257),"H","")))
        + 2*(LEN(C257)-LEN(SUBSTITUTE(UPPER(C257),"V","")))
        + 3*(LEN(C257)-LEN(SUBSTITUTE(UPPER(C257),"N","")))
      )
      *
      INDEX(PrimerPrices!$C$2:$C$500,
        MATCH(TRIM(E257) &amp; "|" &amp; TRIM(F257),
        PrimerPrices!$D$2:$D$500, 0)
      )
    ),
    INDEX(ProbePrices!$D$2:$D$500,
      MATCH(TRIM(D257) &amp; "|" &amp; TRIM(E257) &amp; "|" &amp; TRIM(F257),
      ProbePrices!$E$2:$E$500, 0)
    )
  )
  + (LEN(C257)-LEN(SUBSTITUTE(C257,"+",""))) * 10
  + (LEN(UPPER(C257))-LEN(SUBSTITUTE(UPPER(C257),"I",""))) * 10
  + (LEN(C257)-LEN(SUBSTITUTE(C257,"*",""))) * 10
)</f>
        <v/>
      </c>
      <c r="I257" s="32" t="str">
        <f t="shared" si="1"/>
        <v/>
      </c>
      <c r="J257" s="32" t="str">
        <f t="shared" si="2"/>
        <v/>
      </c>
      <c r="K257" s="44"/>
      <c r="L257" s="4"/>
      <c r="M257" s="5"/>
      <c r="N257" s="5"/>
      <c r="O257" s="5"/>
      <c r="P257" s="5"/>
      <c r="Q257" s="5"/>
      <c r="R257" s="5"/>
      <c r="S257" s="5"/>
      <c r="T257" s="5"/>
      <c r="U257" s="37" t="str">
        <f t="shared" si="3"/>
        <v/>
      </c>
      <c r="V257" s="37" t="str">
        <f t="shared" si="4"/>
        <v/>
      </c>
      <c r="W257" s="37" t="str">
        <f t="shared" si="5"/>
        <v/>
      </c>
      <c r="X257" s="37" t="str">
        <f t="shared" si="6"/>
        <v/>
      </c>
      <c r="Y257" s="37" t="str">
        <f t="shared" si="7"/>
        <v/>
      </c>
      <c r="Z257" s="37" t="str">
        <f t="shared" si="8"/>
        <v/>
      </c>
      <c r="AA257" s="38"/>
    </row>
    <row r="258" spans="1:27" ht="13.5" customHeight="1" x14ac:dyDescent="0.3">
      <c r="A258" s="39">
        <v>235</v>
      </c>
      <c r="B258" s="33"/>
      <c r="C258" s="33"/>
      <c r="D258" s="33"/>
      <c r="E258" s="34"/>
      <c r="F258" s="33"/>
      <c r="G258" s="32" t="str">
        <f t="shared" si="0"/>
        <v/>
      </c>
      <c r="H258" s="35" t="str">
        <f t="array" ref="H258">IF(
  ISBLANK(C258),
  "",
  IF(
    ISBLANK(D258),
    (
      (
        G258
        + (LEN(C258)-LEN(SUBSTITUTE(UPPER(C258),"R","")))
        + (LEN(C258)-LEN(SUBSTITUTE(UPPER(C258),"Y","")))
        + (LEN(C258)-LEN(SUBSTITUTE(UPPER(C258),"M","")))
        + (LEN(C258)-LEN(SUBSTITUTE(UPPER(C258),"K","")))
        + (LEN(C258)-LEN(SUBSTITUTE(UPPER(C258),"S","")))
        + (LEN(C258)-LEN(SUBSTITUTE(UPPER(C258),"W","")))
        + 2*(LEN(C258)-LEN(SUBSTITUTE(UPPER(C258),"B","")))
        + 2*(LEN(C258)-LEN(SUBSTITUTE(UPPER(C258),"D","")))
        + 2*(LEN(C258)-LEN(SUBSTITUTE(UPPER(C258),"H","")))
        + 2*(LEN(C258)-LEN(SUBSTITUTE(UPPER(C258),"V","")))
        + 3*(LEN(C258)-LEN(SUBSTITUTE(UPPER(C258),"N","")))
      )
      *
      INDEX(PrimerPrices!$C$2:$C$500,
        MATCH(TRIM(E258) &amp; "|" &amp; TRIM(F258),
        PrimerPrices!$D$2:$D$500, 0)
      )
    ),
    INDEX(ProbePrices!$D$2:$D$500,
      MATCH(TRIM(D258) &amp; "|" &amp; TRIM(E258) &amp; "|" &amp; TRIM(F258),
      ProbePrices!$E$2:$E$500, 0)
    )
  )
  + (LEN(C258)-LEN(SUBSTITUTE(C258,"+",""))) * 10
  + (LEN(UPPER(C258))-LEN(SUBSTITUTE(UPPER(C258),"I",""))) * 10
  + (LEN(C258)-LEN(SUBSTITUTE(C258,"*",""))) * 10
)</f>
        <v/>
      </c>
      <c r="I258" s="32" t="str">
        <f t="shared" si="1"/>
        <v/>
      </c>
      <c r="J258" s="32" t="str">
        <f t="shared" si="2"/>
        <v/>
      </c>
      <c r="K258" s="44"/>
      <c r="L258" s="4"/>
      <c r="M258" s="5"/>
      <c r="N258" s="5"/>
      <c r="O258" s="5"/>
      <c r="P258" s="5"/>
      <c r="Q258" s="5"/>
      <c r="R258" s="5"/>
      <c r="S258" s="5"/>
      <c r="T258" s="5"/>
      <c r="U258" s="37" t="str">
        <f t="shared" si="3"/>
        <v/>
      </c>
      <c r="V258" s="37" t="str">
        <f t="shared" si="4"/>
        <v/>
      </c>
      <c r="W258" s="37" t="str">
        <f t="shared" si="5"/>
        <v/>
      </c>
      <c r="X258" s="37" t="str">
        <f t="shared" si="6"/>
        <v/>
      </c>
      <c r="Y258" s="37" t="str">
        <f t="shared" si="7"/>
        <v/>
      </c>
      <c r="Z258" s="37" t="str">
        <f t="shared" si="8"/>
        <v/>
      </c>
      <c r="AA258" s="38"/>
    </row>
    <row r="259" spans="1:27" ht="13.5" customHeight="1" x14ac:dyDescent="0.3">
      <c r="A259" s="39">
        <v>236</v>
      </c>
      <c r="B259" s="33"/>
      <c r="C259" s="33"/>
      <c r="D259" s="33"/>
      <c r="E259" s="34"/>
      <c r="F259" s="33"/>
      <c r="G259" s="32" t="str">
        <f t="shared" si="0"/>
        <v/>
      </c>
      <c r="H259" s="35" t="str">
        <f t="array" ref="H259">IF(
  ISBLANK(C259),
  "",
  IF(
    ISBLANK(D259),
    (
      (
        G259
        + (LEN(C259)-LEN(SUBSTITUTE(UPPER(C259),"R","")))
        + (LEN(C259)-LEN(SUBSTITUTE(UPPER(C259),"Y","")))
        + (LEN(C259)-LEN(SUBSTITUTE(UPPER(C259),"M","")))
        + (LEN(C259)-LEN(SUBSTITUTE(UPPER(C259),"K","")))
        + (LEN(C259)-LEN(SUBSTITUTE(UPPER(C259),"S","")))
        + (LEN(C259)-LEN(SUBSTITUTE(UPPER(C259),"W","")))
        + 2*(LEN(C259)-LEN(SUBSTITUTE(UPPER(C259),"B","")))
        + 2*(LEN(C259)-LEN(SUBSTITUTE(UPPER(C259),"D","")))
        + 2*(LEN(C259)-LEN(SUBSTITUTE(UPPER(C259),"H","")))
        + 2*(LEN(C259)-LEN(SUBSTITUTE(UPPER(C259),"V","")))
        + 3*(LEN(C259)-LEN(SUBSTITUTE(UPPER(C259),"N","")))
      )
      *
      INDEX(PrimerPrices!$C$2:$C$500,
        MATCH(TRIM(E259) &amp; "|" &amp; TRIM(F259),
        PrimerPrices!$D$2:$D$500, 0)
      )
    ),
    INDEX(ProbePrices!$D$2:$D$500,
      MATCH(TRIM(D259) &amp; "|" &amp; TRIM(E259) &amp; "|" &amp; TRIM(F259),
      ProbePrices!$E$2:$E$500, 0)
    )
  )
  + (LEN(C259)-LEN(SUBSTITUTE(C259,"+",""))) * 10
  + (LEN(UPPER(C259))-LEN(SUBSTITUTE(UPPER(C259),"I",""))) * 10
  + (LEN(C259)-LEN(SUBSTITUTE(C259,"*",""))) * 10
)</f>
        <v/>
      </c>
      <c r="I259" s="32" t="str">
        <f t="shared" si="1"/>
        <v/>
      </c>
      <c r="J259" s="32" t="str">
        <f t="shared" si="2"/>
        <v/>
      </c>
      <c r="K259" s="44"/>
      <c r="L259" s="4"/>
      <c r="M259" s="5"/>
      <c r="N259" s="5"/>
      <c r="O259" s="5"/>
      <c r="P259" s="5"/>
      <c r="Q259" s="5"/>
      <c r="R259" s="5"/>
      <c r="S259" s="5"/>
      <c r="T259" s="5"/>
      <c r="U259" s="37" t="str">
        <f t="shared" si="3"/>
        <v/>
      </c>
      <c r="V259" s="37" t="str">
        <f t="shared" si="4"/>
        <v/>
      </c>
      <c r="W259" s="37" t="str">
        <f t="shared" si="5"/>
        <v/>
      </c>
      <c r="X259" s="37" t="str">
        <f t="shared" si="6"/>
        <v/>
      </c>
      <c r="Y259" s="37" t="str">
        <f t="shared" si="7"/>
        <v/>
      </c>
      <c r="Z259" s="37" t="str">
        <f t="shared" si="8"/>
        <v/>
      </c>
      <c r="AA259" s="38"/>
    </row>
    <row r="260" spans="1:27" ht="13.5" customHeight="1" x14ac:dyDescent="0.3">
      <c r="A260" s="39">
        <v>237</v>
      </c>
      <c r="B260" s="33"/>
      <c r="C260" s="33"/>
      <c r="D260" s="33"/>
      <c r="E260" s="34"/>
      <c r="F260" s="33"/>
      <c r="G260" s="32" t="str">
        <f t="shared" si="0"/>
        <v/>
      </c>
      <c r="H260" s="35" t="str">
        <f t="array" ref="H260">IF(
  ISBLANK(C260),
  "",
  IF(
    ISBLANK(D260),
    (
      (
        G260
        + (LEN(C260)-LEN(SUBSTITUTE(UPPER(C260),"R","")))
        + (LEN(C260)-LEN(SUBSTITUTE(UPPER(C260),"Y","")))
        + (LEN(C260)-LEN(SUBSTITUTE(UPPER(C260),"M","")))
        + (LEN(C260)-LEN(SUBSTITUTE(UPPER(C260),"K","")))
        + (LEN(C260)-LEN(SUBSTITUTE(UPPER(C260),"S","")))
        + (LEN(C260)-LEN(SUBSTITUTE(UPPER(C260),"W","")))
        + 2*(LEN(C260)-LEN(SUBSTITUTE(UPPER(C260),"B","")))
        + 2*(LEN(C260)-LEN(SUBSTITUTE(UPPER(C260),"D","")))
        + 2*(LEN(C260)-LEN(SUBSTITUTE(UPPER(C260),"H","")))
        + 2*(LEN(C260)-LEN(SUBSTITUTE(UPPER(C260),"V","")))
        + 3*(LEN(C260)-LEN(SUBSTITUTE(UPPER(C260),"N","")))
      )
      *
      INDEX(PrimerPrices!$C$2:$C$500,
        MATCH(TRIM(E260) &amp; "|" &amp; TRIM(F260),
        PrimerPrices!$D$2:$D$500, 0)
      )
    ),
    INDEX(ProbePrices!$D$2:$D$500,
      MATCH(TRIM(D260) &amp; "|" &amp; TRIM(E260) &amp; "|" &amp; TRIM(F260),
      ProbePrices!$E$2:$E$500, 0)
    )
  )
  + (LEN(C260)-LEN(SUBSTITUTE(C260,"+",""))) * 10
  + (LEN(UPPER(C260))-LEN(SUBSTITUTE(UPPER(C260),"I",""))) * 10
  + (LEN(C260)-LEN(SUBSTITUTE(C260,"*",""))) * 10
)</f>
        <v/>
      </c>
      <c r="I260" s="32" t="str">
        <f t="shared" si="1"/>
        <v/>
      </c>
      <c r="J260" s="32" t="str">
        <f t="shared" si="2"/>
        <v/>
      </c>
      <c r="K260" s="44"/>
      <c r="L260" s="4"/>
      <c r="M260" s="5"/>
      <c r="N260" s="5"/>
      <c r="O260" s="5"/>
      <c r="P260" s="5"/>
      <c r="Q260" s="5"/>
      <c r="R260" s="5"/>
      <c r="S260" s="5"/>
      <c r="T260" s="5"/>
      <c r="U260" s="37" t="str">
        <f t="shared" si="3"/>
        <v/>
      </c>
      <c r="V260" s="37" t="str">
        <f t="shared" si="4"/>
        <v/>
      </c>
      <c r="W260" s="37" t="str">
        <f t="shared" si="5"/>
        <v/>
      </c>
      <c r="X260" s="37" t="str">
        <f t="shared" si="6"/>
        <v/>
      </c>
      <c r="Y260" s="37" t="str">
        <f t="shared" si="7"/>
        <v/>
      </c>
      <c r="Z260" s="37" t="str">
        <f t="shared" si="8"/>
        <v/>
      </c>
      <c r="AA260" s="38"/>
    </row>
    <row r="261" spans="1:27" ht="13.5" customHeight="1" x14ac:dyDescent="0.3">
      <c r="A261" s="39">
        <v>238</v>
      </c>
      <c r="B261" s="33"/>
      <c r="C261" s="33"/>
      <c r="D261" s="33"/>
      <c r="E261" s="34"/>
      <c r="F261" s="33"/>
      <c r="G261" s="32" t="str">
        <f t="shared" si="0"/>
        <v/>
      </c>
      <c r="H261" s="35" t="str">
        <f t="array" ref="H261">IF(
  ISBLANK(C261),
  "",
  IF(
    ISBLANK(D261),
    (
      (
        G261
        + (LEN(C261)-LEN(SUBSTITUTE(UPPER(C261),"R","")))
        + (LEN(C261)-LEN(SUBSTITUTE(UPPER(C261),"Y","")))
        + (LEN(C261)-LEN(SUBSTITUTE(UPPER(C261),"M","")))
        + (LEN(C261)-LEN(SUBSTITUTE(UPPER(C261),"K","")))
        + (LEN(C261)-LEN(SUBSTITUTE(UPPER(C261),"S","")))
        + (LEN(C261)-LEN(SUBSTITUTE(UPPER(C261),"W","")))
        + 2*(LEN(C261)-LEN(SUBSTITUTE(UPPER(C261),"B","")))
        + 2*(LEN(C261)-LEN(SUBSTITUTE(UPPER(C261),"D","")))
        + 2*(LEN(C261)-LEN(SUBSTITUTE(UPPER(C261),"H","")))
        + 2*(LEN(C261)-LEN(SUBSTITUTE(UPPER(C261),"V","")))
        + 3*(LEN(C261)-LEN(SUBSTITUTE(UPPER(C261),"N","")))
      )
      *
      INDEX(PrimerPrices!$C$2:$C$500,
        MATCH(TRIM(E261) &amp; "|" &amp; TRIM(F261),
        PrimerPrices!$D$2:$D$500, 0)
      )
    ),
    INDEX(ProbePrices!$D$2:$D$500,
      MATCH(TRIM(D261) &amp; "|" &amp; TRIM(E261) &amp; "|" &amp; TRIM(F261),
      ProbePrices!$E$2:$E$500, 0)
    )
  )
  + (LEN(C261)-LEN(SUBSTITUTE(C261,"+",""))) * 10
  + (LEN(UPPER(C261))-LEN(SUBSTITUTE(UPPER(C261),"I",""))) * 10
  + (LEN(C261)-LEN(SUBSTITUTE(C261,"*",""))) * 10
)</f>
        <v/>
      </c>
      <c r="I261" s="32" t="str">
        <f t="shared" si="1"/>
        <v/>
      </c>
      <c r="J261" s="32" t="str">
        <f t="shared" si="2"/>
        <v/>
      </c>
      <c r="K261" s="44"/>
      <c r="L261" s="4"/>
      <c r="M261" s="5"/>
      <c r="N261" s="5"/>
      <c r="O261" s="5"/>
      <c r="P261" s="5"/>
      <c r="Q261" s="5"/>
      <c r="R261" s="5"/>
      <c r="S261" s="5"/>
      <c r="T261" s="5"/>
      <c r="U261" s="37" t="str">
        <f t="shared" si="3"/>
        <v/>
      </c>
      <c r="V261" s="37" t="str">
        <f t="shared" si="4"/>
        <v/>
      </c>
      <c r="W261" s="37" t="str">
        <f t="shared" si="5"/>
        <v/>
      </c>
      <c r="X261" s="37" t="str">
        <f t="shared" si="6"/>
        <v/>
      </c>
      <c r="Y261" s="37" t="str">
        <f t="shared" si="7"/>
        <v/>
      </c>
      <c r="Z261" s="37" t="str">
        <f t="shared" si="8"/>
        <v/>
      </c>
      <c r="AA261" s="38"/>
    </row>
    <row r="262" spans="1:27" ht="13.5" customHeight="1" x14ac:dyDescent="0.3">
      <c r="A262" s="39">
        <v>239</v>
      </c>
      <c r="B262" s="33"/>
      <c r="C262" s="33"/>
      <c r="D262" s="33"/>
      <c r="E262" s="34"/>
      <c r="F262" s="33"/>
      <c r="G262" s="32" t="str">
        <f t="shared" si="0"/>
        <v/>
      </c>
      <c r="H262" s="35" t="str">
        <f t="array" ref="H262">IF(
  ISBLANK(C262),
  "",
  IF(
    ISBLANK(D262),
    (
      (
        G262
        + (LEN(C262)-LEN(SUBSTITUTE(UPPER(C262),"R","")))
        + (LEN(C262)-LEN(SUBSTITUTE(UPPER(C262),"Y","")))
        + (LEN(C262)-LEN(SUBSTITUTE(UPPER(C262),"M","")))
        + (LEN(C262)-LEN(SUBSTITUTE(UPPER(C262),"K","")))
        + (LEN(C262)-LEN(SUBSTITUTE(UPPER(C262),"S","")))
        + (LEN(C262)-LEN(SUBSTITUTE(UPPER(C262),"W","")))
        + 2*(LEN(C262)-LEN(SUBSTITUTE(UPPER(C262),"B","")))
        + 2*(LEN(C262)-LEN(SUBSTITUTE(UPPER(C262),"D","")))
        + 2*(LEN(C262)-LEN(SUBSTITUTE(UPPER(C262),"H","")))
        + 2*(LEN(C262)-LEN(SUBSTITUTE(UPPER(C262),"V","")))
        + 3*(LEN(C262)-LEN(SUBSTITUTE(UPPER(C262),"N","")))
      )
      *
      INDEX(PrimerPrices!$C$2:$C$500,
        MATCH(TRIM(E262) &amp; "|" &amp; TRIM(F262),
        PrimerPrices!$D$2:$D$500, 0)
      )
    ),
    INDEX(ProbePrices!$D$2:$D$500,
      MATCH(TRIM(D262) &amp; "|" &amp; TRIM(E262) &amp; "|" &amp; TRIM(F262),
      ProbePrices!$E$2:$E$500, 0)
    )
  )
  + (LEN(C262)-LEN(SUBSTITUTE(C262,"+",""))) * 10
  + (LEN(UPPER(C262))-LEN(SUBSTITUTE(UPPER(C262),"I",""))) * 10
  + (LEN(C262)-LEN(SUBSTITUTE(C262,"*",""))) * 10
)</f>
        <v/>
      </c>
      <c r="I262" s="32" t="str">
        <f t="shared" si="1"/>
        <v/>
      </c>
      <c r="J262" s="32" t="str">
        <f t="shared" si="2"/>
        <v/>
      </c>
      <c r="K262" s="44"/>
      <c r="L262" s="4"/>
      <c r="M262" s="5"/>
      <c r="N262" s="5"/>
      <c r="O262" s="5"/>
      <c r="P262" s="5"/>
      <c r="Q262" s="5"/>
      <c r="R262" s="5"/>
      <c r="S262" s="5"/>
      <c r="T262" s="5"/>
      <c r="U262" s="37" t="str">
        <f t="shared" si="3"/>
        <v/>
      </c>
      <c r="V262" s="37" t="str">
        <f t="shared" si="4"/>
        <v/>
      </c>
      <c r="W262" s="37" t="str">
        <f t="shared" si="5"/>
        <v/>
      </c>
      <c r="X262" s="37" t="str">
        <f t="shared" si="6"/>
        <v/>
      </c>
      <c r="Y262" s="37" t="str">
        <f t="shared" si="7"/>
        <v/>
      </c>
      <c r="Z262" s="37" t="str">
        <f t="shared" si="8"/>
        <v/>
      </c>
      <c r="AA262" s="38"/>
    </row>
    <row r="263" spans="1:27" ht="13.5" customHeight="1" x14ac:dyDescent="0.3">
      <c r="A263" s="39">
        <v>240</v>
      </c>
      <c r="B263" s="33"/>
      <c r="C263" s="33"/>
      <c r="D263" s="33"/>
      <c r="E263" s="34"/>
      <c r="F263" s="33"/>
      <c r="G263" s="32" t="str">
        <f t="shared" si="0"/>
        <v/>
      </c>
      <c r="H263" s="35" t="str">
        <f t="array" ref="H263">IF(
  ISBLANK(C263),
  "",
  IF(
    ISBLANK(D263),
    (
      (
        G263
        + (LEN(C263)-LEN(SUBSTITUTE(UPPER(C263),"R","")))
        + (LEN(C263)-LEN(SUBSTITUTE(UPPER(C263),"Y","")))
        + (LEN(C263)-LEN(SUBSTITUTE(UPPER(C263),"M","")))
        + (LEN(C263)-LEN(SUBSTITUTE(UPPER(C263),"K","")))
        + (LEN(C263)-LEN(SUBSTITUTE(UPPER(C263),"S","")))
        + (LEN(C263)-LEN(SUBSTITUTE(UPPER(C263),"W","")))
        + 2*(LEN(C263)-LEN(SUBSTITUTE(UPPER(C263),"B","")))
        + 2*(LEN(C263)-LEN(SUBSTITUTE(UPPER(C263),"D","")))
        + 2*(LEN(C263)-LEN(SUBSTITUTE(UPPER(C263),"H","")))
        + 2*(LEN(C263)-LEN(SUBSTITUTE(UPPER(C263),"V","")))
        + 3*(LEN(C263)-LEN(SUBSTITUTE(UPPER(C263),"N","")))
      )
      *
      INDEX(PrimerPrices!$C$2:$C$500,
        MATCH(TRIM(E263) &amp; "|" &amp; TRIM(F263),
        PrimerPrices!$D$2:$D$500, 0)
      )
    ),
    INDEX(ProbePrices!$D$2:$D$500,
      MATCH(TRIM(D263) &amp; "|" &amp; TRIM(E263) &amp; "|" &amp; TRIM(F263),
      ProbePrices!$E$2:$E$500, 0)
    )
  )
  + (LEN(C263)-LEN(SUBSTITUTE(C263,"+",""))) * 10
  + (LEN(UPPER(C263))-LEN(SUBSTITUTE(UPPER(C263),"I",""))) * 10
  + (LEN(C263)-LEN(SUBSTITUTE(C263,"*",""))) * 10
)</f>
        <v/>
      </c>
      <c r="I263" s="32" t="str">
        <f t="shared" si="1"/>
        <v/>
      </c>
      <c r="J263" s="32" t="str">
        <f t="shared" si="2"/>
        <v/>
      </c>
      <c r="K263" s="44"/>
      <c r="L263" s="4"/>
      <c r="M263" s="5"/>
      <c r="N263" s="5"/>
      <c r="O263" s="5"/>
      <c r="P263" s="5"/>
      <c r="Q263" s="5"/>
      <c r="R263" s="5"/>
      <c r="S263" s="5"/>
      <c r="T263" s="5"/>
      <c r="U263" s="37" t="str">
        <f t="shared" si="3"/>
        <v/>
      </c>
      <c r="V263" s="37" t="str">
        <f t="shared" si="4"/>
        <v/>
      </c>
      <c r="W263" s="37" t="str">
        <f t="shared" si="5"/>
        <v/>
      </c>
      <c r="X263" s="37" t="str">
        <f t="shared" si="6"/>
        <v/>
      </c>
      <c r="Y263" s="37" t="str">
        <f t="shared" si="7"/>
        <v/>
      </c>
      <c r="Z263" s="37" t="str">
        <f t="shared" si="8"/>
        <v/>
      </c>
      <c r="AA263" s="38"/>
    </row>
    <row r="264" spans="1:27" ht="13.5" customHeight="1" x14ac:dyDescent="0.3">
      <c r="A264" s="39">
        <v>241</v>
      </c>
      <c r="B264" s="33"/>
      <c r="C264" s="33"/>
      <c r="D264" s="33"/>
      <c r="E264" s="34"/>
      <c r="F264" s="33"/>
      <c r="G264" s="32" t="str">
        <f t="shared" si="0"/>
        <v/>
      </c>
      <c r="H264" s="35" t="str">
        <f t="array" ref="H264">IF(
  ISBLANK(C264),
  "",
  IF(
    ISBLANK(D264),
    (
      (
        G264
        + (LEN(C264)-LEN(SUBSTITUTE(UPPER(C264),"R","")))
        + (LEN(C264)-LEN(SUBSTITUTE(UPPER(C264),"Y","")))
        + (LEN(C264)-LEN(SUBSTITUTE(UPPER(C264),"M","")))
        + (LEN(C264)-LEN(SUBSTITUTE(UPPER(C264),"K","")))
        + (LEN(C264)-LEN(SUBSTITUTE(UPPER(C264),"S","")))
        + (LEN(C264)-LEN(SUBSTITUTE(UPPER(C264),"W","")))
        + 2*(LEN(C264)-LEN(SUBSTITUTE(UPPER(C264),"B","")))
        + 2*(LEN(C264)-LEN(SUBSTITUTE(UPPER(C264),"D","")))
        + 2*(LEN(C264)-LEN(SUBSTITUTE(UPPER(C264),"H","")))
        + 2*(LEN(C264)-LEN(SUBSTITUTE(UPPER(C264),"V","")))
        + 3*(LEN(C264)-LEN(SUBSTITUTE(UPPER(C264),"N","")))
      )
      *
      INDEX(PrimerPrices!$C$2:$C$500,
        MATCH(TRIM(E264) &amp; "|" &amp; TRIM(F264),
        PrimerPrices!$D$2:$D$500, 0)
      )
    ),
    INDEX(ProbePrices!$D$2:$D$500,
      MATCH(TRIM(D264) &amp; "|" &amp; TRIM(E264) &amp; "|" &amp; TRIM(F264),
      ProbePrices!$E$2:$E$500, 0)
    )
  )
  + (LEN(C264)-LEN(SUBSTITUTE(C264,"+",""))) * 10
  + (LEN(UPPER(C264))-LEN(SUBSTITUTE(UPPER(C264),"I",""))) * 10
  + (LEN(C264)-LEN(SUBSTITUTE(C264,"*",""))) * 10
)</f>
        <v/>
      </c>
      <c r="I264" s="32" t="str">
        <f t="shared" si="1"/>
        <v/>
      </c>
      <c r="J264" s="32" t="str">
        <f t="shared" si="2"/>
        <v/>
      </c>
      <c r="K264" s="44"/>
      <c r="L264" s="4"/>
      <c r="M264" s="5"/>
      <c r="N264" s="5"/>
      <c r="O264" s="5"/>
      <c r="P264" s="5"/>
      <c r="Q264" s="5"/>
      <c r="R264" s="5"/>
      <c r="S264" s="5"/>
      <c r="T264" s="5"/>
      <c r="U264" s="37" t="str">
        <f t="shared" si="3"/>
        <v/>
      </c>
      <c r="V264" s="37" t="str">
        <f t="shared" si="4"/>
        <v/>
      </c>
      <c r="W264" s="37" t="str">
        <f t="shared" si="5"/>
        <v/>
      </c>
      <c r="X264" s="37" t="str">
        <f t="shared" si="6"/>
        <v/>
      </c>
      <c r="Y264" s="37" t="str">
        <f t="shared" si="7"/>
        <v/>
      </c>
      <c r="Z264" s="37" t="str">
        <f t="shared" si="8"/>
        <v/>
      </c>
      <c r="AA264" s="38"/>
    </row>
    <row r="265" spans="1:27" ht="13.5" customHeight="1" x14ac:dyDescent="0.3">
      <c r="A265" s="39">
        <v>242</v>
      </c>
      <c r="B265" s="33"/>
      <c r="C265" s="33"/>
      <c r="D265" s="33"/>
      <c r="E265" s="34"/>
      <c r="F265" s="33"/>
      <c r="G265" s="32" t="str">
        <f t="shared" si="0"/>
        <v/>
      </c>
      <c r="H265" s="35" t="str">
        <f t="array" ref="H265">IF(
  ISBLANK(C265),
  "",
  IF(
    ISBLANK(D265),
    (
      (
        G265
        + (LEN(C265)-LEN(SUBSTITUTE(UPPER(C265),"R","")))
        + (LEN(C265)-LEN(SUBSTITUTE(UPPER(C265),"Y","")))
        + (LEN(C265)-LEN(SUBSTITUTE(UPPER(C265),"M","")))
        + (LEN(C265)-LEN(SUBSTITUTE(UPPER(C265),"K","")))
        + (LEN(C265)-LEN(SUBSTITUTE(UPPER(C265),"S","")))
        + (LEN(C265)-LEN(SUBSTITUTE(UPPER(C265),"W","")))
        + 2*(LEN(C265)-LEN(SUBSTITUTE(UPPER(C265),"B","")))
        + 2*(LEN(C265)-LEN(SUBSTITUTE(UPPER(C265),"D","")))
        + 2*(LEN(C265)-LEN(SUBSTITUTE(UPPER(C265),"H","")))
        + 2*(LEN(C265)-LEN(SUBSTITUTE(UPPER(C265),"V","")))
        + 3*(LEN(C265)-LEN(SUBSTITUTE(UPPER(C265),"N","")))
      )
      *
      INDEX(PrimerPrices!$C$2:$C$500,
        MATCH(TRIM(E265) &amp; "|" &amp; TRIM(F265),
        PrimerPrices!$D$2:$D$500, 0)
      )
    ),
    INDEX(ProbePrices!$D$2:$D$500,
      MATCH(TRIM(D265) &amp; "|" &amp; TRIM(E265) &amp; "|" &amp; TRIM(F265),
      ProbePrices!$E$2:$E$500, 0)
    )
  )
  + (LEN(C265)-LEN(SUBSTITUTE(C265,"+",""))) * 10
  + (LEN(UPPER(C265))-LEN(SUBSTITUTE(UPPER(C265),"I",""))) * 10
  + (LEN(C265)-LEN(SUBSTITUTE(C265,"*",""))) * 10
)</f>
        <v/>
      </c>
      <c r="I265" s="32" t="str">
        <f t="shared" si="1"/>
        <v/>
      </c>
      <c r="J265" s="32" t="str">
        <f t="shared" si="2"/>
        <v/>
      </c>
      <c r="K265" s="44"/>
      <c r="L265" s="4"/>
      <c r="M265" s="5"/>
      <c r="N265" s="5"/>
      <c r="O265" s="5"/>
      <c r="P265" s="5"/>
      <c r="Q265" s="5"/>
      <c r="R265" s="5"/>
      <c r="S265" s="5"/>
      <c r="T265" s="5"/>
      <c r="U265" s="37" t="str">
        <f t="shared" si="3"/>
        <v/>
      </c>
      <c r="V265" s="37" t="str">
        <f t="shared" si="4"/>
        <v/>
      </c>
      <c r="W265" s="37" t="str">
        <f t="shared" si="5"/>
        <v/>
      </c>
      <c r="X265" s="37" t="str">
        <f t="shared" si="6"/>
        <v/>
      </c>
      <c r="Y265" s="37" t="str">
        <f t="shared" si="7"/>
        <v/>
      </c>
      <c r="Z265" s="37" t="str">
        <f t="shared" si="8"/>
        <v/>
      </c>
      <c r="AA265" s="38"/>
    </row>
    <row r="266" spans="1:27" ht="13.5" customHeight="1" x14ac:dyDescent="0.3">
      <c r="A266" s="39">
        <v>243</v>
      </c>
      <c r="B266" s="33"/>
      <c r="C266" s="33"/>
      <c r="D266" s="33"/>
      <c r="E266" s="34"/>
      <c r="F266" s="33"/>
      <c r="G266" s="32" t="str">
        <f t="shared" si="0"/>
        <v/>
      </c>
      <c r="H266" s="35" t="str">
        <f t="array" ref="H266">IF(
  ISBLANK(C266),
  "",
  IF(
    ISBLANK(D266),
    (
      (
        G266
        + (LEN(C266)-LEN(SUBSTITUTE(UPPER(C266),"R","")))
        + (LEN(C266)-LEN(SUBSTITUTE(UPPER(C266),"Y","")))
        + (LEN(C266)-LEN(SUBSTITUTE(UPPER(C266),"M","")))
        + (LEN(C266)-LEN(SUBSTITUTE(UPPER(C266),"K","")))
        + (LEN(C266)-LEN(SUBSTITUTE(UPPER(C266),"S","")))
        + (LEN(C266)-LEN(SUBSTITUTE(UPPER(C266),"W","")))
        + 2*(LEN(C266)-LEN(SUBSTITUTE(UPPER(C266),"B","")))
        + 2*(LEN(C266)-LEN(SUBSTITUTE(UPPER(C266),"D","")))
        + 2*(LEN(C266)-LEN(SUBSTITUTE(UPPER(C266),"H","")))
        + 2*(LEN(C266)-LEN(SUBSTITUTE(UPPER(C266),"V","")))
        + 3*(LEN(C266)-LEN(SUBSTITUTE(UPPER(C266),"N","")))
      )
      *
      INDEX(PrimerPrices!$C$2:$C$500,
        MATCH(TRIM(E266) &amp; "|" &amp; TRIM(F266),
        PrimerPrices!$D$2:$D$500, 0)
      )
    ),
    INDEX(ProbePrices!$D$2:$D$500,
      MATCH(TRIM(D266) &amp; "|" &amp; TRIM(E266) &amp; "|" &amp; TRIM(F266),
      ProbePrices!$E$2:$E$500, 0)
    )
  )
  + (LEN(C266)-LEN(SUBSTITUTE(C266,"+",""))) * 10
  + (LEN(UPPER(C266))-LEN(SUBSTITUTE(UPPER(C266),"I",""))) * 10
  + (LEN(C266)-LEN(SUBSTITUTE(C266,"*",""))) * 10
)</f>
        <v/>
      </c>
      <c r="I266" s="32" t="str">
        <f t="shared" si="1"/>
        <v/>
      </c>
      <c r="J266" s="32" t="str">
        <f t="shared" si="2"/>
        <v/>
      </c>
      <c r="K266" s="44"/>
      <c r="L266" s="4"/>
      <c r="M266" s="5"/>
      <c r="N266" s="5"/>
      <c r="O266" s="5"/>
      <c r="P266" s="5"/>
      <c r="Q266" s="5"/>
      <c r="R266" s="5"/>
      <c r="S266" s="5"/>
      <c r="T266" s="5"/>
      <c r="U266" s="37" t="str">
        <f t="shared" si="3"/>
        <v/>
      </c>
      <c r="V266" s="37" t="str">
        <f t="shared" si="4"/>
        <v/>
      </c>
      <c r="W266" s="37" t="str">
        <f t="shared" si="5"/>
        <v/>
      </c>
      <c r="X266" s="37" t="str">
        <f t="shared" si="6"/>
        <v/>
      </c>
      <c r="Y266" s="37" t="str">
        <f t="shared" si="7"/>
        <v/>
      </c>
      <c r="Z266" s="37" t="str">
        <f t="shared" si="8"/>
        <v/>
      </c>
      <c r="AA266" s="38"/>
    </row>
    <row r="267" spans="1:27" ht="13.5" customHeight="1" x14ac:dyDescent="0.3">
      <c r="A267" s="39">
        <v>244</v>
      </c>
      <c r="B267" s="33"/>
      <c r="C267" s="33"/>
      <c r="D267" s="33"/>
      <c r="E267" s="34"/>
      <c r="F267" s="33"/>
      <c r="G267" s="32" t="str">
        <f t="shared" si="0"/>
        <v/>
      </c>
      <c r="H267" s="35" t="str">
        <f t="array" ref="H267">IF(
  ISBLANK(C267),
  "",
  IF(
    ISBLANK(D267),
    (
      (
        G267
        + (LEN(C267)-LEN(SUBSTITUTE(UPPER(C267),"R","")))
        + (LEN(C267)-LEN(SUBSTITUTE(UPPER(C267),"Y","")))
        + (LEN(C267)-LEN(SUBSTITUTE(UPPER(C267),"M","")))
        + (LEN(C267)-LEN(SUBSTITUTE(UPPER(C267),"K","")))
        + (LEN(C267)-LEN(SUBSTITUTE(UPPER(C267),"S","")))
        + (LEN(C267)-LEN(SUBSTITUTE(UPPER(C267),"W","")))
        + 2*(LEN(C267)-LEN(SUBSTITUTE(UPPER(C267),"B","")))
        + 2*(LEN(C267)-LEN(SUBSTITUTE(UPPER(C267),"D","")))
        + 2*(LEN(C267)-LEN(SUBSTITUTE(UPPER(C267),"H","")))
        + 2*(LEN(C267)-LEN(SUBSTITUTE(UPPER(C267),"V","")))
        + 3*(LEN(C267)-LEN(SUBSTITUTE(UPPER(C267),"N","")))
      )
      *
      INDEX(PrimerPrices!$C$2:$C$500,
        MATCH(TRIM(E267) &amp; "|" &amp; TRIM(F267),
        PrimerPrices!$D$2:$D$500, 0)
      )
    ),
    INDEX(ProbePrices!$D$2:$D$500,
      MATCH(TRIM(D267) &amp; "|" &amp; TRIM(E267) &amp; "|" &amp; TRIM(F267),
      ProbePrices!$E$2:$E$500, 0)
    )
  )
  + (LEN(C267)-LEN(SUBSTITUTE(C267,"+",""))) * 10
  + (LEN(UPPER(C267))-LEN(SUBSTITUTE(UPPER(C267),"I",""))) * 10
  + (LEN(C267)-LEN(SUBSTITUTE(C267,"*",""))) * 10
)</f>
        <v/>
      </c>
      <c r="I267" s="32" t="str">
        <f t="shared" si="1"/>
        <v/>
      </c>
      <c r="J267" s="32" t="str">
        <f t="shared" si="2"/>
        <v/>
      </c>
      <c r="K267" s="44"/>
      <c r="L267" s="4"/>
      <c r="M267" s="5"/>
      <c r="N267" s="5"/>
      <c r="O267" s="5"/>
      <c r="P267" s="5"/>
      <c r="Q267" s="5"/>
      <c r="R267" s="5"/>
      <c r="S267" s="5"/>
      <c r="T267" s="5"/>
      <c r="U267" s="37" t="str">
        <f t="shared" si="3"/>
        <v/>
      </c>
      <c r="V267" s="37" t="str">
        <f t="shared" si="4"/>
        <v/>
      </c>
      <c r="W267" s="37" t="str">
        <f t="shared" si="5"/>
        <v/>
      </c>
      <c r="X267" s="37" t="str">
        <f t="shared" si="6"/>
        <v/>
      </c>
      <c r="Y267" s="37" t="str">
        <f t="shared" si="7"/>
        <v/>
      </c>
      <c r="Z267" s="37" t="str">
        <f t="shared" si="8"/>
        <v/>
      </c>
      <c r="AA267" s="38"/>
    </row>
    <row r="268" spans="1:27" ht="13.5" customHeight="1" x14ac:dyDescent="0.3">
      <c r="A268" s="39">
        <v>245</v>
      </c>
      <c r="B268" s="33"/>
      <c r="C268" s="33"/>
      <c r="D268" s="33"/>
      <c r="E268" s="34"/>
      <c r="F268" s="33"/>
      <c r="G268" s="32" t="str">
        <f t="shared" si="0"/>
        <v/>
      </c>
      <c r="H268" s="35" t="str">
        <f t="array" ref="H268">IF(
  ISBLANK(C268),
  "",
  IF(
    ISBLANK(D268),
    (
      (
        G268
        + (LEN(C268)-LEN(SUBSTITUTE(UPPER(C268),"R","")))
        + (LEN(C268)-LEN(SUBSTITUTE(UPPER(C268),"Y","")))
        + (LEN(C268)-LEN(SUBSTITUTE(UPPER(C268),"M","")))
        + (LEN(C268)-LEN(SUBSTITUTE(UPPER(C268),"K","")))
        + (LEN(C268)-LEN(SUBSTITUTE(UPPER(C268),"S","")))
        + (LEN(C268)-LEN(SUBSTITUTE(UPPER(C268),"W","")))
        + 2*(LEN(C268)-LEN(SUBSTITUTE(UPPER(C268),"B","")))
        + 2*(LEN(C268)-LEN(SUBSTITUTE(UPPER(C268),"D","")))
        + 2*(LEN(C268)-LEN(SUBSTITUTE(UPPER(C268),"H","")))
        + 2*(LEN(C268)-LEN(SUBSTITUTE(UPPER(C268),"V","")))
        + 3*(LEN(C268)-LEN(SUBSTITUTE(UPPER(C268),"N","")))
      )
      *
      INDEX(PrimerPrices!$C$2:$C$500,
        MATCH(TRIM(E268) &amp; "|" &amp; TRIM(F268),
        PrimerPrices!$D$2:$D$500, 0)
      )
    ),
    INDEX(ProbePrices!$D$2:$D$500,
      MATCH(TRIM(D268) &amp; "|" &amp; TRIM(E268) &amp; "|" &amp; TRIM(F268),
      ProbePrices!$E$2:$E$500, 0)
    )
  )
  + (LEN(C268)-LEN(SUBSTITUTE(C268,"+",""))) * 10
  + (LEN(UPPER(C268))-LEN(SUBSTITUTE(UPPER(C268),"I",""))) * 10
  + (LEN(C268)-LEN(SUBSTITUTE(C268,"*",""))) * 10
)</f>
        <v/>
      </c>
      <c r="I268" s="32" t="str">
        <f t="shared" si="1"/>
        <v/>
      </c>
      <c r="J268" s="32" t="str">
        <f t="shared" si="2"/>
        <v/>
      </c>
      <c r="K268" s="44"/>
      <c r="L268" s="4"/>
      <c r="M268" s="5"/>
      <c r="N268" s="5"/>
      <c r="O268" s="5"/>
      <c r="P268" s="5"/>
      <c r="Q268" s="5"/>
      <c r="R268" s="5"/>
      <c r="S268" s="5"/>
      <c r="T268" s="5"/>
      <c r="U268" s="37" t="str">
        <f t="shared" si="3"/>
        <v/>
      </c>
      <c r="V268" s="37" t="str">
        <f t="shared" si="4"/>
        <v/>
      </c>
      <c r="W268" s="37" t="str">
        <f t="shared" si="5"/>
        <v/>
      </c>
      <c r="X268" s="37" t="str">
        <f t="shared" si="6"/>
        <v/>
      </c>
      <c r="Y268" s="37" t="str">
        <f t="shared" si="7"/>
        <v/>
      </c>
      <c r="Z268" s="37" t="str">
        <f t="shared" si="8"/>
        <v/>
      </c>
      <c r="AA268" s="38"/>
    </row>
    <row r="269" spans="1:27" ht="13.5" customHeight="1" x14ac:dyDescent="0.3">
      <c r="A269" s="39">
        <v>246</v>
      </c>
      <c r="B269" s="33"/>
      <c r="C269" s="33"/>
      <c r="D269" s="33"/>
      <c r="E269" s="34"/>
      <c r="F269" s="33"/>
      <c r="G269" s="32" t="str">
        <f t="shared" si="0"/>
        <v/>
      </c>
      <c r="H269" s="35" t="str">
        <f t="array" ref="H269">IF(
  ISBLANK(C269),
  "",
  IF(
    ISBLANK(D269),
    (
      (
        G269
        + (LEN(C269)-LEN(SUBSTITUTE(UPPER(C269),"R","")))
        + (LEN(C269)-LEN(SUBSTITUTE(UPPER(C269),"Y","")))
        + (LEN(C269)-LEN(SUBSTITUTE(UPPER(C269),"M","")))
        + (LEN(C269)-LEN(SUBSTITUTE(UPPER(C269),"K","")))
        + (LEN(C269)-LEN(SUBSTITUTE(UPPER(C269),"S","")))
        + (LEN(C269)-LEN(SUBSTITUTE(UPPER(C269),"W","")))
        + 2*(LEN(C269)-LEN(SUBSTITUTE(UPPER(C269),"B","")))
        + 2*(LEN(C269)-LEN(SUBSTITUTE(UPPER(C269),"D","")))
        + 2*(LEN(C269)-LEN(SUBSTITUTE(UPPER(C269),"H","")))
        + 2*(LEN(C269)-LEN(SUBSTITUTE(UPPER(C269),"V","")))
        + 3*(LEN(C269)-LEN(SUBSTITUTE(UPPER(C269),"N","")))
      )
      *
      INDEX(PrimerPrices!$C$2:$C$500,
        MATCH(TRIM(E269) &amp; "|" &amp; TRIM(F269),
        PrimerPrices!$D$2:$D$500, 0)
      )
    ),
    INDEX(ProbePrices!$D$2:$D$500,
      MATCH(TRIM(D269) &amp; "|" &amp; TRIM(E269) &amp; "|" &amp; TRIM(F269),
      ProbePrices!$E$2:$E$500, 0)
    )
  )
  + (LEN(C269)-LEN(SUBSTITUTE(C269,"+",""))) * 10
  + (LEN(UPPER(C269))-LEN(SUBSTITUTE(UPPER(C269),"I",""))) * 10
  + (LEN(C269)-LEN(SUBSTITUTE(C269,"*",""))) * 10
)</f>
        <v/>
      </c>
      <c r="I269" s="32" t="str">
        <f t="shared" si="1"/>
        <v/>
      </c>
      <c r="J269" s="32" t="str">
        <f t="shared" si="2"/>
        <v/>
      </c>
      <c r="K269" s="44"/>
      <c r="L269" s="4"/>
      <c r="M269" s="5"/>
      <c r="N269" s="5"/>
      <c r="O269" s="5"/>
      <c r="P269" s="5"/>
      <c r="Q269" s="5"/>
      <c r="R269" s="5"/>
      <c r="S269" s="5"/>
      <c r="T269" s="5"/>
      <c r="U269" s="37" t="str">
        <f t="shared" si="3"/>
        <v/>
      </c>
      <c r="V269" s="37" t="str">
        <f t="shared" si="4"/>
        <v/>
      </c>
      <c r="W269" s="37" t="str">
        <f t="shared" si="5"/>
        <v/>
      </c>
      <c r="X269" s="37" t="str">
        <f t="shared" si="6"/>
        <v/>
      </c>
      <c r="Y269" s="37" t="str">
        <f t="shared" si="7"/>
        <v/>
      </c>
      <c r="Z269" s="37" t="str">
        <f t="shared" si="8"/>
        <v/>
      </c>
      <c r="AA269" s="38"/>
    </row>
    <row r="270" spans="1:27" ht="13.5" customHeight="1" x14ac:dyDescent="0.3">
      <c r="A270" s="39">
        <v>247</v>
      </c>
      <c r="B270" s="33"/>
      <c r="C270" s="33"/>
      <c r="D270" s="33"/>
      <c r="E270" s="34"/>
      <c r="F270" s="33"/>
      <c r="G270" s="32" t="str">
        <f t="shared" si="0"/>
        <v/>
      </c>
      <c r="H270" s="35" t="str">
        <f t="array" ref="H270">IF(
  ISBLANK(C270),
  "",
  IF(
    ISBLANK(D270),
    (
      (
        G270
        + (LEN(C270)-LEN(SUBSTITUTE(UPPER(C270),"R","")))
        + (LEN(C270)-LEN(SUBSTITUTE(UPPER(C270),"Y","")))
        + (LEN(C270)-LEN(SUBSTITUTE(UPPER(C270),"M","")))
        + (LEN(C270)-LEN(SUBSTITUTE(UPPER(C270),"K","")))
        + (LEN(C270)-LEN(SUBSTITUTE(UPPER(C270),"S","")))
        + (LEN(C270)-LEN(SUBSTITUTE(UPPER(C270),"W","")))
        + 2*(LEN(C270)-LEN(SUBSTITUTE(UPPER(C270),"B","")))
        + 2*(LEN(C270)-LEN(SUBSTITUTE(UPPER(C270),"D","")))
        + 2*(LEN(C270)-LEN(SUBSTITUTE(UPPER(C270),"H","")))
        + 2*(LEN(C270)-LEN(SUBSTITUTE(UPPER(C270),"V","")))
        + 3*(LEN(C270)-LEN(SUBSTITUTE(UPPER(C270),"N","")))
      )
      *
      INDEX(PrimerPrices!$C$2:$C$500,
        MATCH(TRIM(E270) &amp; "|" &amp; TRIM(F270),
        PrimerPrices!$D$2:$D$500, 0)
      )
    ),
    INDEX(ProbePrices!$D$2:$D$500,
      MATCH(TRIM(D270) &amp; "|" &amp; TRIM(E270) &amp; "|" &amp; TRIM(F270),
      ProbePrices!$E$2:$E$500, 0)
    )
  )
  + (LEN(C270)-LEN(SUBSTITUTE(C270,"+",""))) * 10
  + (LEN(UPPER(C270))-LEN(SUBSTITUTE(UPPER(C270),"I",""))) * 10
  + (LEN(C270)-LEN(SUBSTITUTE(C270,"*",""))) * 10
)</f>
        <v/>
      </c>
      <c r="I270" s="32" t="str">
        <f t="shared" si="1"/>
        <v/>
      </c>
      <c r="J270" s="32" t="str">
        <f t="shared" si="2"/>
        <v/>
      </c>
      <c r="K270" s="44"/>
      <c r="L270" s="4"/>
      <c r="M270" s="5"/>
      <c r="N270" s="5"/>
      <c r="O270" s="5"/>
      <c r="P270" s="5"/>
      <c r="Q270" s="5"/>
      <c r="R270" s="5"/>
      <c r="S270" s="5"/>
      <c r="T270" s="5"/>
      <c r="U270" s="37" t="str">
        <f t="shared" si="3"/>
        <v/>
      </c>
      <c r="V270" s="37" t="str">
        <f t="shared" si="4"/>
        <v/>
      </c>
      <c r="W270" s="37" t="str">
        <f t="shared" si="5"/>
        <v/>
      </c>
      <c r="X270" s="37" t="str">
        <f t="shared" si="6"/>
        <v/>
      </c>
      <c r="Y270" s="37" t="str">
        <f t="shared" si="7"/>
        <v/>
      </c>
      <c r="Z270" s="37" t="str">
        <f t="shared" si="8"/>
        <v/>
      </c>
      <c r="AA270" s="38"/>
    </row>
    <row r="271" spans="1:27" ht="13.5" customHeight="1" x14ac:dyDescent="0.3">
      <c r="A271" s="39">
        <v>248</v>
      </c>
      <c r="B271" s="33"/>
      <c r="C271" s="33"/>
      <c r="D271" s="33"/>
      <c r="E271" s="34"/>
      <c r="F271" s="33"/>
      <c r="G271" s="32" t="str">
        <f t="shared" si="0"/>
        <v/>
      </c>
      <c r="H271" s="35" t="str">
        <f t="array" ref="H271">IF(
  ISBLANK(C271),
  "",
  IF(
    ISBLANK(D271),
    (
      (
        G271
        + (LEN(C271)-LEN(SUBSTITUTE(UPPER(C271),"R","")))
        + (LEN(C271)-LEN(SUBSTITUTE(UPPER(C271),"Y","")))
        + (LEN(C271)-LEN(SUBSTITUTE(UPPER(C271),"M","")))
        + (LEN(C271)-LEN(SUBSTITUTE(UPPER(C271),"K","")))
        + (LEN(C271)-LEN(SUBSTITUTE(UPPER(C271),"S","")))
        + (LEN(C271)-LEN(SUBSTITUTE(UPPER(C271),"W","")))
        + 2*(LEN(C271)-LEN(SUBSTITUTE(UPPER(C271),"B","")))
        + 2*(LEN(C271)-LEN(SUBSTITUTE(UPPER(C271),"D","")))
        + 2*(LEN(C271)-LEN(SUBSTITUTE(UPPER(C271),"H","")))
        + 2*(LEN(C271)-LEN(SUBSTITUTE(UPPER(C271),"V","")))
        + 3*(LEN(C271)-LEN(SUBSTITUTE(UPPER(C271),"N","")))
      )
      *
      INDEX(PrimerPrices!$C$2:$C$500,
        MATCH(TRIM(E271) &amp; "|" &amp; TRIM(F271),
        PrimerPrices!$D$2:$D$500, 0)
      )
    ),
    INDEX(ProbePrices!$D$2:$D$500,
      MATCH(TRIM(D271) &amp; "|" &amp; TRIM(E271) &amp; "|" &amp; TRIM(F271),
      ProbePrices!$E$2:$E$500, 0)
    )
  )
  + (LEN(C271)-LEN(SUBSTITUTE(C271,"+",""))) * 10
  + (LEN(UPPER(C271))-LEN(SUBSTITUTE(UPPER(C271),"I",""))) * 10
  + (LEN(C271)-LEN(SUBSTITUTE(C271,"*",""))) * 10
)</f>
        <v/>
      </c>
      <c r="I271" s="32" t="str">
        <f t="shared" si="1"/>
        <v/>
      </c>
      <c r="J271" s="32" t="str">
        <f t="shared" si="2"/>
        <v/>
      </c>
      <c r="K271" s="44"/>
      <c r="L271" s="4"/>
      <c r="M271" s="5"/>
      <c r="N271" s="5"/>
      <c r="O271" s="5"/>
      <c r="P271" s="5"/>
      <c r="Q271" s="5"/>
      <c r="R271" s="5"/>
      <c r="S271" s="5"/>
      <c r="T271" s="5"/>
      <c r="U271" s="37" t="str">
        <f t="shared" si="3"/>
        <v/>
      </c>
      <c r="V271" s="37" t="str">
        <f t="shared" si="4"/>
        <v/>
      </c>
      <c r="W271" s="37" t="str">
        <f t="shared" si="5"/>
        <v/>
      </c>
      <c r="X271" s="37" t="str">
        <f t="shared" si="6"/>
        <v/>
      </c>
      <c r="Y271" s="37" t="str">
        <f t="shared" si="7"/>
        <v/>
      </c>
      <c r="Z271" s="37" t="str">
        <f t="shared" si="8"/>
        <v/>
      </c>
      <c r="AA271" s="38"/>
    </row>
    <row r="272" spans="1:27" ht="13.5" customHeight="1" x14ac:dyDescent="0.3">
      <c r="A272" s="39">
        <v>249</v>
      </c>
      <c r="B272" s="33"/>
      <c r="C272" s="33"/>
      <c r="D272" s="33"/>
      <c r="E272" s="34"/>
      <c r="F272" s="33"/>
      <c r="G272" s="32" t="str">
        <f t="shared" si="0"/>
        <v/>
      </c>
      <c r="H272" s="35" t="str">
        <f t="array" ref="H272">IF(
  ISBLANK(C272),
  "",
  IF(
    ISBLANK(D272),
    (
      (
        G272
        + (LEN(C272)-LEN(SUBSTITUTE(UPPER(C272),"R","")))
        + (LEN(C272)-LEN(SUBSTITUTE(UPPER(C272),"Y","")))
        + (LEN(C272)-LEN(SUBSTITUTE(UPPER(C272),"M","")))
        + (LEN(C272)-LEN(SUBSTITUTE(UPPER(C272),"K","")))
        + (LEN(C272)-LEN(SUBSTITUTE(UPPER(C272),"S","")))
        + (LEN(C272)-LEN(SUBSTITUTE(UPPER(C272),"W","")))
        + 2*(LEN(C272)-LEN(SUBSTITUTE(UPPER(C272),"B","")))
        + 2*(LEN(C272)-LEN(SUBSTITUTE(UPPER(C272),"D","")))
        + 2*(LEN(C272)-LEN(SUBSTITUTE(UPPER(C272),"H","")))
        + 2*(LEN(C272)-LEN(SUBSTITUTE(UPPER(C272),"V","")))
        + 3*(LEN(C272)-LEN(SUBSTITUTE(UPPER(C272),"N","")))
      )
      *
      INDEX(PrimerPrices!$C$2:$C$500,
        MATCH(TRIM(E272) &amp; "|" &amp; TRIM(F272),
        PrimerPrices!$D$2:$D$500, 0)
      )
    ),
    INDEX(ProbePrices!$D$2:$D$500,
      MATCH(TRIM(D272) &amp; "|" &amp; TRIM(E272) &amp; "|" &amp; TRIM(F272),
      ProbePrices!$E$2:$E$500, 0)
    )
  )
  + (LEN(C272)-LEN(SUBSTITUTE(C272,"+",""))) * 10
  + (LEN(UPPER(C272))-LEN(SUBSTITUTE(UPPER(C272),"I",""))) * 10
  + (LEN(C272)-LEN(SUBSTITUTE(C272,"*",""))) * 10
)</f>
        <v/>
      </c>
      <c r="I272" s="32" t="str">
        <f t="shared" si="1"/>
        <v/>
      </c>
      <c r="J272" s="32" t="str">
        <f t="shared" si="2"/>
        <v/>
      </c>
      <c r="K272" s="44"/>
      <c r="L272" s="4"/>
      <c r="M272" s="5"/>
      <c r="N272" s="5"/>
      <c r="O272" s="5"/>
      <c r="P272" s="5"/>
      <c r="Q272" s="5"/>
      <c r="R272" s="5"/>
      <c r="S272" s="5"/>
      <c r="T272" s="5"/>
      <c r="U272" s="37" t="str">
        <f t="shared" si="3"/>
        <v/>
      </c>
      <c r="V272" s="37" t="str">
        <f t="shared" si="4"/>
        <v/>
      </c>
      <c r="W272" s="37" t="str">
        <f t="shared" si="5"/>
        <v/>
      </c>
      <c r="X272" s="37" t="str">
        <f t="shared" si="6"/>
        <v/>
      </c>
      <c r="Y272" s="37" t="str">
        <f t="shared" si="7"/>
        <v/>
      </c>
      <c r="Z272" s="37" t="str">
        <f t="shared" si="8"/>
        <v/>
      </c>
      <c r="AA272" s="38"/>
    </row>
    <row r="273" spans="1:27" ht="13.5" customHeight="1" x14ac:dyDescent="0.3">
      <c r="A273" s="39">
        <v>250</v>
      </c>
      <c r="B273" s="33"/>
      <c r="C273" s="33"/>
      <c r="D273" s="33"/>
      <c r="E273" s="34"/>
      <c r="F273" s="33"/>
      <c r="G273" s="32" t="str">
        <f t="shared" si="0"/>
        <v/>
      </c>
      <c r="H273" s="35" t="str">
        <f t="array" ref="H273">IF(
  ISBLANK(C273),
  "",
  IF(
    ISBLANK(D273),
    (
      (
        G273
        + (LEN(C273)-LEN(SUBSTITUTE(UPPER(C273),"R","")))
        + (LEN(C273)-LEN(SUBSTITUTE(UPPER(C273),"Y","")))
        + (LEN(C273)-LEN(SUBSTITUTE(UPPER(C273),"M","")))
        + (LEN(C273)-LEN(SUBSTITUTE(UPPER(C273),"K","")))
        + (LEN(C273)-LEN(SUBSTITUTE(UPPER(C273),"S","")))
        + (LEN(C273)-LEN(SUBSTITUTE(UPPER(C273),"W","")))
        + 2*(LEN(C273)-LEN(SUBSTITUTE(UPPER(C273),"B","")))
        + 2*(LEN(C273)-LEN(SUBSTITUTE(UPPER(C273),"D","")))
        + 2*(LEN(C273)-LEN(SUBSTITUTE(UPPER(C273),"H","")))
        + 2*(LEN(C273)-LEN(SUBSTITUTE(UPPER(C273),"V","")))
        + 3*(LEN(C273)-LEN(SUBSTITUTE(UPPER(C273),"N","")))
      )
      *
      INDEX(PrimerPrices!$C$2:$C$500,
        MATCH(TRIM(E273) &amp; "|" &amp; TRIM(F273),
        PrimerPrices!$D$2:$D$500, 0)
      )
    ),
    INDEX(ProbePrices!$D$2:$D$500,
      MATCH(TRIM(D273) &amp; "|" &amp; TRIM(E273) &amp; "|" &amp; TRIM(F273),
      ProbePrices!$E$2:$E$500, 0)
    )
  )
  + (LEN(C273)-LEN(SUBSTITUTE(C273,"+",""))) * 10
  + (LEN(UPPER(C273))-LEN(SUBSTITUTE(UPPER(C273),"I",""))) * 10
  + (LEN(C273)-LEN(SUBSTITUTE(C273,"*",""))) * 10
)</f>
        <v/>
      </c>
      <c r="I273" s="32" t="str">
        <f t="shared" si="1"/>
        <v/>
      </c>
      <c r="J273" s="32" t="str">
        <f t="shared" si="2"/>
        <v/>
      </c>
      <c r="K273" s="44"/>
      <c r="L273" s="4"/>
      <c r="M273" s="5"/>
      <c r="N273" s="5"/>
      <c r="O273" s="5"/>
      <c r="P273" s="5"/>
      <c r="Q273" s="5"/>
      <c r="R273" s="5"/>
      <c r="S273" s="5"/>
      <c r="T273" s="5"/>
      <c r="U273" s="37" t="str">
        <f t="shared" si="3"/>
        <v/>
      </c>
      <c r="V273" s="37" t="str">
        <f t="shared" si="4"/>
        <v/>
      </c>
      <c r="W273" s="37" t="str">
        <f t="shared" si="5"/>
        <v/>
      </c>
      <c r="X273" s="37" t="str">
        <f t="shared" si="6"/>
        <v/>
      </c>
      <c r="Y273" s="37" t="str">
        <f t="shared" si="7"/>
        <v/>
      </c>
      <c r="Z273" s="37" t="str">
        <f t="shared" si="8"/>
        <v/>
      </c>
      <c r="AA273" s="38"/>
    </row>
    <row r="274" spans="1:27" ht="13.5" customHeight="1" x14ac:dyDescent="0.3">
      <c r="A274" s="39">
        <v>251</v>
      </c>
      <c r="B274" s="33"/>
      <c r="C274" s="33"/>
      <c r="D274" s="33"/>
      <c r="E274" s="34"/>
      <c r="F274" s="33"/>
      <c r="G274" s="32" t="str">
        <f t="shared" si="0"/>
        <v/>
      </c>
      <c r="H274" s="35" t="str">
        <f t="array" ref="H274">IF(
  ISBLANK(C274),
  "",
  IF(
    ISBLANK(D274),
    (
      (
        G274
        + (LEN(C274)-LEN(SUBSTITUTE(UPPER(C274),"R","")))
        + (LEN(C274)-LEN(SUBSTITUTE(UPPER(C274),"Y","")))
        + (LEN(C274)-LEN(SUBSTITUTE(UPPER(C274),"M","")))
        + (LEN(C274)-LEN(SUBSTITUTE(UPPER(C274),"K","")))
        + (LEN(C274)-LEN(SUBSTITUTE(UPPER(C274),"S","")))
        + (LEN(C274)-LEN(SUBSTITUTE(UPPER(C274),"W","")))
        + 2*(LEN(C274)-LEN(SUBSTITUTE(UPPER(C274),"B","")))
        + 2*(LEN(C274)-LEN(SUBSTITUTE(UPPER(C274),"D","")))
        + 2*(LEN(C274)-LEN(SUBSTITUTE(UPPER(C274),"H","")))
        + 2*(LEN(C274)-LEN(SUBSTITUTE(UPPER(C274),"V","")))
        + 3*(LEN(C274)-LEN(SUBSTITUTE(UPPER(C274),"N","")))
      )
      *
      INDEX(PrimerPrices!$C$2:$C$500,
        MATCH(TRIM(E274) &amp; "|" &amp; TRIM(F274),
        PrimerPrices!$D$2:$D$500, 0)
      )
    ),
    INDEX(ProbePrices!$D$2:$D$500,
      MATCH(TRIM(D274) &amp; "|" &amp; TRIM(E274) &amp; "|" &amp; TRIM(F274),
      ProbePrices!$E$2:$E$500, 0)
    )
  )
  + (LEN(C274)-LEN(SUBSTITUTE(C274,"+",""))) * 10
  + (LEN(UPPER(C274))-LEN(SUBSTITUTE(UPPER(C274),"I",""))) * 10
  + (LEN(C274)-LEN(SUBSTITUTE(C274,"*",""))) * 10
)</f>
        <v/>
      </c>
      <c r="I274" s="32" t="str">
        <f t="shared" si="1"/>
        <v/>
      </c>
      <c r="J274" s="32" t="str">
        <f t="shared" si="2"/>
        <v/>
      </c>
      <c r="K274" s="44"/>
      <c r="L274" s="4"/>
      <c r="M274" s="5"/>
      <c r="N274" s="5"/>
      <c r="O274" s="5"/>
      <c r="P274" s="5"/>
      <c r="Q274" s="5"/>
      <c r="R274" s="5"/>
      <c r="S274" s="5"/>
      <c r="T274" s="5"/>
      <c r="U274" s="37" t="str">
        <f t="shared" si="3"/>
        <v/>
      </c>
      <c r="V274" s="37" t="str">
        <f t="shared" si="4"/>
        <v/>
      </c>
      <c r="W274" s="37" t="str">
        <f t="shared" si="5"/>
        <v/>
      </c>
      <c r="X274" s="37" t="str">
        <f t="shared" si="6"/>
        <v/>
      </c>
      <c r="Y274" s="37" t="str">
        <f t="shared" si="7"/>
        <v/>
      </c>
      <c r="Z274" s="37" t="str">
        <f t="shared" si="8"/>
        <v/>
      </c>
      <c r="AA274" s="38"/>
    </row>
    <row r="275" spans="1:27" ht="13.5" customHeight="1" x14ac:dyDescent="0.3">
      <c r="A275" s="39">
        <v>252</v>
      </c>
      <c r="B275" s="33"/>
      <c r="C275" s="33"/>
      <c r="D275" s="33"/>
      <c r="E275" s="34"/>
      <c r="F275" s="33"/>
      <c r="G275" s="32" t="str">
        <f t="shared" si="0"/>
        <v/>
      </c>
      <c r="H275" s="35" t="str">
        <f t="array" ref="H275">IF(
  ISBLANK(C275),
  "",
  IF(
    ISBLANK(D275),
    (
      (
        G275
        + (LEN(C275)-LEN(SUBSTITUTE(UPPER(C275),"R","")))
        + (LEN(C275)-LEN(SUBSTITUTE(UPPER(C275),"Y","")))
        + (LEN(C275)-LEN(SUBSTITUTE(UPPER(C275),"M","")))
        + (LEN(C275)-LEN(SUBSTITUTE(UPPER(C275),"K","")))
        + (LEN(C275)-LEN(SUBSTITUTE(UPPER(C275),"S","")))
        + (LEN(C275)-LEN(SUBSTITUTE(UPPER(C275),"W","")))
        + 2*(LEN(C275)-LEN(SUBSTITUTE(UPPER(C275),"B","")))
        + 2*(LEN(C275)-LEN(SUBSTITUTE(UPPER(C275),"D","")))
        + 2*(LEN(C275)-LEN(SUBSTITUTE(UPPER(C275),"H","")))
        + 2*(LEN(C275)-LEN(SUBSTITUTE(UPPER(C275),"V","")))
        + 3*(LEN(C275)-LEN(SUBSTITUTE(UPPER(C275),"N","")))
      )
      *
      INDEX(PrimerPrices!$C$2:$C$500,
        MATCH(TRIM(E275) &amp; "|" &amp; TRIM(F275),
        PrimerPrices!$D$2:$D$500, 0)
      )
    ),
    INDEX(ProbePrices!$D$2:$D$500,
      MATCH(TRIM(D275) &amp; "|" &amp; TRIM(E275) &amp; "|" &amp; TRIM(F275),
      ProbePrices!$E$2:$E$500, 0)
    )
  )
  + (LEN(C275)-LEN(SUBSTITUTE(C275,"+",""))) * 10
  + (LEN(UPPER(C275))-LEN(SUBSTITUTE(UPPER(C275),"I",""))) * 10
  + (LEN(C275)-LEN(SUBSTITUTE(C275,"*",""))) * 10
)</f>
        <v/>
      </c>
      <c r="I275" s="32" t="str">
        <f t="shared" si="1"/>
        <v/>
      </c>
      <c r="J275" s="32" t="str">
        <f t="shared" si="2"/>
        <v/>
      </c>
      <c r="K275" s="44"/>
      <c r="L275" s="4"/>
      <c r="M275" s="5"/>
      <c r="N275" s="5"/>
      <c r="O275" s="5"/>
      <c r="P275" s="5"/>
      <c r="Q275" s="5"/>
      <c r="R275" s="5"/>
      <c r="S275" s="5"/>
      <c r="T275" s="5"/>
      <c r="U275" s="37" t="str">
        <f t="shared" si="3"/>
        <v/>
      </c>
      <c r="V275" s="37" t="str">
        <f t="shared" si="4"/>
        <v/>
      </c>
      <c r="W275" s="37" t="str">
        <f t="shared" si="5"/>
        <v/>
      </c>
      <c r="X275" s="37" t="str">
        <f t="shared" si="6"/>
        <v/>
      </c>
      <c r="Y275" s="37" t="str">
        <f t="shared" si="7"/>
        <v/>
      </c>
      <c r="Z275" s="37" t="str">
        <f t="shared" si="8"/>
        <v/>
      </c>
      <c r="AA275" s="38"/>
    </row>
    <row r="276" spans="1:27" ht="13.5" customHeight="1" x14ac:dyDescent="0.3">
      <c r="A276" s="39">
        <v>253</v>
      </c>
      <c r="B276" s="33"/>
      <c r="C276" s="33"/>
      <c r="D276" s="33"/>
      <c r="E276" s="34"/>
      <c r="F276" s="33"/>
      <c r="G276" s="32" t="str">
        <f t="shared" si="0"/>
        <v/>
      </c>
      <c r="H276" s="35" t="str">
        <f t="array" ref="H276">IF(
  ISBLANK(C276),
  "",
  IF(
    ISBLANK(D276),
    (
      (
        G276
        + (LEN(C276)-LEN(SUBSTITUTE(UPPER(C276),"R","")))
        + (LEN(C276)-LEN(SUBSTITUTE(UPPER(C276),"Y","")))
        + (LEN(C276)-LEN(SUBSTITUTE(UPPER(C276),"M","")))
        + (LEN(C276)-LEN(SUBSTITUTE(UPPER(C276),"K","")))
        + (LEN(C276)-LEN(SUBSTITUTE(UPPER(C276),"S","")))
        + (LEN(C276)-LEN(SUBSTITUTE(UPPER(C276),"W","")))
        + 2*(LEN(C276)-LEN(SUBSTITUTE(UPPER(C276),"B","")))
        + 2*(LEN(C276)-LEN(SUBSTITUTE(UPPER(C276),"D","")))
        + 2*(LEN(C276)-LEN(SUBSTITUTE(UPPER(C276),"H","")))
        + 2*(LEN(C276)-LEN(SUBSTITUTE(UPPER(C276),"V","")))
        + 3*(LEN(C276)-LEN(SUBSTITUTE(UPPER(C276),"N","")))
      )
      *
      INDEX(PrimerPrices!$C$2:$C$500,
        MATCH(TRIM(E276) &amp; "|" &amp; TRIM(F276),
        PrimerPrices!$D$2:$D$500, 0)
      )
    ),
    INDEX(ProbePrices!$D$2:$D$500,
      MATCH(TRIM(D276) &amp; "|" &amp; TRIM(E276) &amp; "|" &amp; TRIM(F276),
      ProbePrices!$E$2:$E$500, 0)
    )
  )
  + (LEN(C276)-LEN(SUBSTITUTE(C276,"+",""))) * 10
  + (LEN(UPPER(C276))-LEN(SUBSTITUTE(UPPER(C276),"I",""))) * 10
  + (LEN(C276)-LEN(SUBSTITUTE(C276,"*",""))) * 10
)</f>
        <v/>
      </c>
      <c r="I276" s="32" t="str">
        <f t="shared" si="1"/>
        <v/>
      </c>
      <c r="J276" s="32" t="str">
        <f t="shared" si="2"/>
        <v/>
      </c>
      <c r="K276" s="44"/>
      <c r="L276" s="4"/>
      <c r="M276" s="5"/>
      <c r="N276" s="5"/>
      <c r="O276" s="5"/>
      <c r="P276" s="5"/>
      <c r="Q276" s="5"/>
      <c r="R276" s="5"/>
      <c r="S276" s="5"/>
      <c r="T276" s="5"/>
      <c r="U276" s="37" t="str">
        <f t="shared" si="3"/>
        <v/>
      </c>
      <c r="V276" s="37" t="str">
        <f t="shared" si="4"/>
        <v/>
      </c>
      <c r="W276" s="37" t="str">
        <f t="shared" si="5"/>
        <v/>
      </c>
      <c r="X276" s="37" t="str">
        <f t="shared" si="6"/>
        <v/>
      </c>
      <c r="Y276" s="37" t="str">
        <f t="shared" si="7"/>
        <v/>
      </c>
      <c r="Z276" s="37" t="str">
        <f t="shared" si="8"/>
        <v/>
      </c>
      <c r="AA276" s="38"/>
    </row>
    <row r="277" spans="1:27" ht="13.5" customHeight="1" x14ac:dyDescent="0.3">
      <c r="A277" s="39">
        <v>254</v>
      </c>
      <c r="B277" s="33"/>
      <c r="C277" s="33"/>
      <c r="D277" s="33"/>
      <c r="E277" s="34"/>
      <c r="F277" s="33"/>
      <c r="G277" s="32" t="str">
        <f t="shared" si="0"/>
        <v/>
      </c>
      <c r="H277" s="35" t="str">
        <f t="array" ref="H277">IF(
  ISBLANK(C277),
  "",
  IF(
    ISBLANK(D277),
    (
      (
        G277
        + (LEN(C277)-LEN(SUBSTITUTE(UPPER(C277),"R","")))
        + (LEN(C277)-LEN(SUBSTITUTE(UPPER(C277),"Y","")))
        + (LEN(C277)-LEN(SUBSTITUTE(UPPER(C277),"M","")))
        + (LEN(C277)-LEN(SUBSTITUTE(UPPER(C277),"K","")))
        + (LEN(C277)-LEN(SUBSTITUTE(UPPER(C277),"S","")))
        + (LEN(C277)-LEN(SUBSTITUTE(UPPER(C277),"W","")))
        + 2*(LEN(C277)-LEN(SUBSTITUTE(UPPER(C277),"B","")))
        + 2*(LEN(C277)-LEN(SUBSTITUTE(UPPER(C277),"D","")))
        + 2*(LEN(C277)-LEN(SUBSTITUTE(UPPER(C277),"H","")))
        + 2*(LEN(C277)-LEN(SUBSTITUTE(UPPER(C277),"V","")))
        + 3*(LEN(C277)-LEN(SUBSTITUTE(UPPER(C277),"N","")))
      )
      *
      INDEX(PrimerPrices!$C$2:$C$500,
        MATCH(TRIM(E277) &amp; "|" &amp; TRIM(F277),
        PrimerPrices!$D$2:$D$500, 0)
      )
    ),
    INDEX(ProbePrices!$D$2:$D$500,
      MATCH(TRIM(D277) &amp; "|" &amp; TRIM(E277) &amp; "|" &amp; TRIM(F277),
      ProbePrices!$E$2:$E$500, 0)
    )
  )
  + (LEN(C277)-LEN(SUBSTITUTE(C277,"+",""))) * 10
  + (LEN(UPPER(C277))-LEN(SUBSTITUTE(UPPER(C277),"I",""))) * 10
  + (LEN(C277)-LEN(SUBSTITUTE(C277,"*",""))) * 10
)</f>
        <v/>
      </c>
      <c r="I277" s="32" t="str">
        <f t="shared" si="1"/>
        <v/>
      </c>
      <c r="J277" s="32" t="str">
        <f t="shared" si="2"/>
        <v/>
      </c>
      <c r="K277" s="44"/>
      <c r="L277" s="4"/>
      <c r="M277" s="5"/>
      <c r="N277" s="5"/>
      <c r="O277" s="5"/>
      <c r="P277" s="5"/>
      <c r="Q277" s="5"/>
      <c r="R277" s="5"/>
      <c r="S277" s="5"/>
      <c r="T277" s="5"/>
      <c r="U277" s="37" t="str">
        <f t="shared" si="3"/>
        <v/>
      </c>
      <c r="V277" s="37" t="str">
        <f t="shared" si="4"/>
        <v/>
      </c>
      <c r="W277" s="37" t="str">
        <f t="shared" si="5"/>
        <v/>
      </c>
      <c r="X277" s="37" t="str">
        <f t="shared" si="6"/>
        <v/>
      </c>
      <c r="Y277" s="37" t="str">
        <f t="shared" si="7"/>
        <v/>
      </c>
      <c r="Z277" s="37" t="str">
        <f t="shared" si="8"/>
        <v/>
      </c>
      <c r="AA277" s="38"/>
    </row>
    <row r="278" spans="1:27" ht="13.5" customHeight="1" x14ac:dyDescent="0.3">
      <c r="A278" s="39">
        <v>255</v>
      </c>
      <c r="B278" s="33"/>
      <c r="C278" s="33"/>
      <c r="D278" s="33"/>
      <c r="E278" s="34"/>
      <c r="F278" s="33"/>
      <c r="G278" s="32" t="str">
        <f t="shared" si="0"/>
        <v/>
      </c>
      <c r="H278" s="35" t="str">
        <f t="array" ref="H278">IF(
  ISBLANK(C278),
  "",
  IF(
    ISBLANK(D278),
    (
      (
        G278
        + (LEN(C278)-LEN(SUBSTITUTE(UPPER(C278),"R","")))
        + (LEN(C278)-LEN(SUBSTITUTE(UPPER(C278),"Y","")))
        + (LEN(C278)-LEN(SUBSTITUTE(UPPER(C278),"M","")))
        + (LEN(C278)-LEN(SUBSTITUTE(UPPER(C278),"K","")))
        + (LEN(C278)-LEN(SUBSTITUTE(UPPER(C278),"S","")))
        + (LEN(C278)-LEN(SUBSTITUTE(UPPER(C278),"W","")))
        + 2*(LEN(C278)-LEN(SUBSTITUTE(UPPER(C278),"B","")))
        + 2*(LEN(C278)-LEN(SUBSTITUTE(UPPER(C278),"D","")))
        + 2*(LEN(C278)-LEN(SUBSTITUTE(UPPER(C278),"H","")))
        + 2*(LEN(C278)-LEN(SUBSTITUTE(UPPER(C278),"V","")))
        + 3*(LEN(C278)-LEN(SUBSTITUTE(UPPER(C278),"N","")))
      )
      *
      INDEX(PrimerPrices!$C$2:$C$500,
        MATCH(TRIM(E278) &amp; "|" &amp; TRIM(F278),
        PrimerPrices!$D$2:$D$500, 0)
      )
    ),
    INDEX(ProbePrices!$D$2:$D$500,
      MATCH(TRIM(D278) &amp; "|" &amp; TRIM(E278) &amp; "|" &amp; TRIM(F278),
      ProbePrices!$E$2:$E$500, 0)
    )
  )
  + (LEN(C278)-LEN(SUBSTITUTE(C278,"+",""))) * 10
  + (LEN(UPPER(C278))-LEN(SUBSTITUTE(UPPER(C278),"I",""))) * 10
  + (LEN(C278)-LEN(SUBSTITUTE(C278,"*",""))) * 10
)</f>
        <v/>
      </c>
      <c r="I278" s="32" t="str">
        <f t="shared" si="1"/>
        <v/>
      </c>
      <c r="J278" s="32" t="str">
        <f t="shared" si="2"/>
        <v/>
      </c>
      <c r="K278" s="44"/>
      <c r="L278" s="4"/>
      <c r="M278" s="5"/>
      <c r="N278" s="5"/>
      <c r="O278" s="5"/>
      <c r="P278" s="5"/>
      <c r="Q278" s="5"/>
      <c r="R278" s="5"/>
      <c r="S278" s="5"/>
      <c r="T278" s="5"/>
      <c r="U278" s="37" t="str">
        <f t="shared" si="3"/>
        <v/>
      </c>
      <c r="V278" s="37" t="str">
        <f t="shared" si="4"/>
        <v/>
      </c>
      <c r="W278" s="37" t="str">
        <f t="shared" si="5"/>
        <v/>
      </c>
      <c r="X278" s="37" t="str">
        <f t="shared" si="6"/>
        <v/>
      </c>
      <c r="Y278" s="37" t="str">
        <f t="shared" si="7"/>
        <v/>
      </c>
      <c r="Z278" s="37" t="str">
        <f t="shared" si="8"/>
        <v/>
      </c>
      <c r="AA278" s="38"/>
    </row>
    <row r="279" spans="1:27" ht="13.5" customHeight="1" x14ac:dyDescent="0.3">
      <c r="A279" s="39">
        <v>256</v>
      </c>
      <c r="B279" s="33"/>
      <c r="C279" s="33"/>
      <c r="D279" s="33"/>
      <c r="E279" s="34"/>
      <c r="F279" s="33"/>
      <c r="G279" s="32" t="str">
        <f t="shared" ref="G279:G323" si="9">IF(C279="","",
LEN(
SUBSTITUTE(
SUBSTITUTE(
SUBSTITUTE(C279,"+",""),
"*",""),
"I","")
)
)</f>
        <v/>
      </c>
      <c r="H279" s="35" t="str">
        <f t="array" ref="H279">IF(
  ISBLANK(C279),
  "",
  IF(
    ISBLANK(D279),
    (
      (
        G279
        + (LEN(C279)-LEN(SUBSTITUTE(UPPER(C279),"R","")))
        + (LEN(C279)-LEN(SUBSTITUTE(UPPER(C279),"Y","")))
        + (LEN(C279)-LEN(SUBSTITUTE(UPPER(C279),"M","")))
        + (LEN(C279)-LEN(SUBSTITUTE(UPPER(C279),"K","")))
        + (LEN(C279)-LEN(SUBSTITUTE(UPPER(C279),"S","")))
        + (LEN(C279)-LEN(SUBSTITUTE(UPPER(C279),"W","")))
        + 2*(LEN(C279)-LEN(SUBSTITUTE(UPPER(C279),"B","")))
        + 2*(LEN(C279)-LEN(SUBSTITUTE(UPPER(C279),"D","")))
        + 2*(LEN(C279)-LEN(SUBSTITUTE(UPPER(C279),"H","")))
        + 2*(LEN(C279)-LEN(SUBSTITUTE(UPPER(C279),"V","")))
        + 3*(LEN(C279)-LEN(SUBSTITUTE(UPPER(C279),"N","")))
      )
      *
      INDEX(PrimerPrices!$C$2:$C$500,
        MATCH(TRIM(E279) &amp; "|" &amp; TRIM(F279),
        PrimerPrices!$D$2:$D$500, 0)
      )
    ),
    INDEX(ProbePrices!$D$2:$D$500,
      MATCH(TRIM(D279) &amp; "|" &amp; TRIM(E279) &amp; "|" &amp; TRIM(F279),
      ProbePrices!$E$2:$E$500, 0)
    )
  )
  + (LEN(C279)-LEN(SUBSTITUTE(C279,"+",""))) * 10
  + (LEN(UPPER(C279))-LEN(SUBSTITUTE(UPPER(C279),"I",""))) * 10
  + (LEN(C279)-LEN(SUBSTITUTE(C279,"*",""))) * 10
)</f>
        <v/>
      </c>
      <c r="I279" s="32" t="str">
        <f t="shared" ref="I279:I323" si="10">IF(C279="","",
TRIM(
IF(U279&lt;&gt;"",U279&amp;", ","")&amp;
IF(V279&lt;&gt;"",V279&amp;", ","")&amp;
IF(W279&lt;&gt;"",W279&amp;", ","")&amp;
IF(X279&lt;&gt;"",X279&amp;", ","")&amp;
IF(Y279&lt;&gt;"",Y279&amp;", ","")&amp;
IF(Z279&lt;&gt;"",Z279&amp;", ","")
)
)</f>
        <v/>
      </c>
      <c r="J279" s="32" t="str">
        <f t="shared" ref="J279:J323" si="11">IF(C279="","",
TRIM(
IF(LEN(C279)-LEN(SUBSTITUTE(UPPER(C279),"R",""))&gt;0,"R ("&amp;(LEN(C279)-LEN(SUBSTITUTE(UPPER(C279),"R","")))&amp;"), ","")&amp;
IF(LEN(C279)-LEN(SUBSTITUTE(UPPER(C279),"Y",""))&gt;0,"Y ("&amp;(LEN(C279)-LEN(SUBSTITUTE(UPPER(C279),"Y","")))&amp;"), ","")&amp;
IF(LEN(C279)-LEN(SUBSTITUTE(UPPER(C279),"M",""))&gt;0,"M ("&amp;(LEN(C279)-LEN(SUBSTITUTE(UPPER(C279),"M","")))&amp;"), ","")&amp;
IF(LEN(C279)-LEN(SUBSTITUTE(UPPER(C279),"K",""))&gt;0,"K ("&amp;(LEN(C279)-LEN(SUBSTITUTE(UPPER(C279),"K","")))&amp;"), ","")&amp;
IF(LEN(C279)-LEN(SUBSTITUTE(UPPER(C279),"S",""))&gt;0,"S ("&amp;(LEN(C279)-LEN(SUBSTITUTE(UPPER(C279),"S","")))&amp;"), ","")&amp;
IF(LEN(C279)-LEN(SUBSTITUTE(UPPER(C279),"W",""))&gt;0,"W ("&amp;(LEN(C279)-LEN(SUBSTITUTE(UPPER(C279),"W","")))&amp;"), ","")&amp;
IF(LEN(C279)-LEN(SUBSTITUTE(UPPER(C279),"B",""))&gt;0,"B ("&amp;(LEN(C279)-LEN(SUBSTITUTE(UPPER(C279),"B","")))&amp;"), ","")&amp;
IF(LEN(C279)-LEN(SUBSTITUTE(UPPER(C279),"D",""))&gt;0,"D ("&amp;(LEN(C279)-LEN(SUBSTITUTE(UPPER(C279),"D","")))&amp;"), ","")&amp;
IF(LEN(C279)-LEN(SUBSTITUTE(UPPER(C279),"H",""))&gt;0,"H ("&amp;(LEN(C279)-LEN(SUBSTITUTE(UPPER(C279),"H","")))&amp;"), ","")&amp;
IF(LEN(C279)-LEN(SUBSTITUTE(UPPER(C279),"V",""))&gt;0,"V ("&amp;(LEN(C279)-LEN(SUBSTITUTE(UPPER(C279),"V","")))&amp;"), ","")&amp;
IF(LEN(C279)-LEN(SUBSTITUTE(UPPER(C279),"N",""))&gt;0,"N ("&amp;(LEN(C279)-LEN(SUBSTITUTE(UPPER(C279),"N","")))&amp;"), ","")
)
)</f>
        <v/>
      </c>
      <c r="K279" s="44"/>
      <c r="L279" s="4"/>
      <c r="M279" s="5"/>
      <c r="N279" s="5"/>
      <c r="O279" s="5"/>
      <c r="P279" s="5"/>
      <c r="Q279" s="5"/>
      <c r="R279" s="5"/>
      <c r="S279" s="5"/>
      <c r="T279" s="5"/>
      <c r="U279" s="37" t="str">
        <f t="shared" ref="U279:U323" si="12">IF(C279="","",
IF(LEN(C279)&lt;&gt;LEN(SUBSTITUTE(C279," ","")),"Boşluk var","")
)</f>
        <v/>
      </c>
      <c r="V279" s="37" t="str">
        <f t="shared" ref="V279:V323" si="13">IF(SUM(
LEN(UPPER(C279))-LEN(SUBSTITUTE(UPPER(C279),"R","")),
LEN(UPPER(C279))-LEN(SUBSTITUTE(UPPER(C279),"Y","")),
LEN(UPPER(C279))-LEN(SUBSTITUTE(UPPER(C279),"S","")),
LEN(UPPER(C279))-LEN(SUBSTITUTE(UPPER(C279),"W","")),
LEN(UPPER(C279))-LEN(SUBSTITUTE(UPPER(C279),"K","")),
LEN(UPPER(C279))-LEN(SUBSTITUTE(UPPER(C279),"M","")),
LEN(UPPER(C279))-LEN(SUBSTITUTE(UPPER(C279),"B","")),
LEN(UPPER(C279))-LEN(SUBSTITUTE(UPPER(C279),"D","")),
LEN(UPPER(C279))-LEN(SUBSTITUTE(UPPER(C279),"H","")),
LEN(UPPER(C279))-LEN(SUBSTITUTE(UPPER(C279),"V","")),
LEN(UPPER(C279))-LEN(SUBSTITUTE(UPPER(C279),"N",""))
)&gt;0,"Dejenere var","")</f>
        <v/>
      </c>
      <c r="W279" s="37" t="str">
        <f t="shared" ref="W279:W323" si="14">IF(LEN(UPPER(C279))-LEN(SUBSTITUTE(UPPER(C279),"I",""))&gt;0,"inosine var","")</f>
        <v/>
      </c>
      <c r="X279" s="37" t="str">
        <f t="shared" ref="X279:X323" si="15">IF(LEN(C279)-LEN(SUBSTITUTE(C279,"+",""))&gt;0,"lna var","")</f>
        <v/>
      </c>
      <c r="Y279" s="37" t="str">
        <f t="shared" ref="Y279:Y323" si="16">IF(LEN(C279)-LEN(SUBSTITUTE(C279,"*",""))&gt;0,"phosphorothioate var","")</f>
        <v/>
      </c>
      <c r="Z279" s="37" t="str">
        <f t="shared" ref="Z279:Z323" si="17">IF(
LEN(
SUBSTITUTE(
SUBSTITUTE(
SUBSTITUTE(
SUBSTITUTE(
SUBSTITUTE(
SUBSTITUTE(
SUBSTITUTE(
SUBSTITUTE(
SUBSTITUTE(
SUBSTITUTE(
SUBSTITUTE(
SUBSTITUTE(
SUBSTITUTE(
SUBSTITUTE(
SUBSTITUTE(
SUBSTITUTE(
SUBSTITUTE(
SUBSTITUTE(
SUBSTITUTE(
UPPER(C279),
"A",""),
"C",""),
"G",""),
"T",""),
"R",""),
"Y",""),
"S",""),
"W",""),
"K",""),
"M",""),
"B",""),
"D",""),
"H",""),
"V",""),
"N",""),
"I",""),
"+",""),
"*",""),
" ","")
)&gt;0,"Geçersiz karakter","")</f>
        <v/>
      </c>
      <c r="AA279" s="38"/>
    </row>
    <row r="280" spans="1:27" ht="13.5" customHeight="1" x14ac:dyDescent="0.3">
      <c r="A280" s="39">
        <v>257</v>
      </c>
      <c r="B280" s="33"/>
      <c r="C280" s="33"/>
      <c r="D280" s="33"/>
      <c r="E280" s="34"/>
      <c r="F280" s="33"/>
      <c r="G280" s="32" t="str">
        <f t="shared" si="9"/>
        <v/>
      </c>
      <c r="H280" s="35" t="str">
        <f t="array" ref="H280">IF(
  ISBLANK(C280),
  "",
  IF(
    ISBLANK(D280),
    (
      (
        G280
        + (LEN(C280)-LEN(SUBSTITUTE(UPPER(C280),"R","")))
        + (LEN(C280)-LEN(SUBSTITUTE(UPPER(C280),"Y","")))
        + (LEN(C280)-LEN(SUBSTITUTE(UPPER(C280),"M","")))
        + (LEN(C280)-LEN(SUBSTITUTE(UPPER(C280),"K","")))
        + (LEN(C280)-LEN(SUBSTITUTE(UPPER(C280),"S","")))
        + (LEN(C280)-LEN(SUBSTITUTE(UPPER(C280),"W","")))
        + 2*(LEN(C280)-LEN(SUBSTITUTE(UPPER(C280),"B","")))
        + 2*(LEN(C280)-LEN(SUBSTITUTE(UPPER(C280),"D","")))
        + 2*(LEN(C280)-LEN(SUBSTITUTE(UPPER(C280),"H","")))
        + 2*(LEN(C280)-LEN(SUBSTITUTE(UPPER(C280),"V","")))
        + 3*(LEN(C280)-LEN(SUBSTITUTE(UPPER(C280),"N","")))
      )
      *
      INDEX(PrimerPrices!$C$2:$C$500,
        MATCH(TRIM(E280) &amp; "|" &amp; TRIM(F280),
        PrimerPrices!$D$2:$D$500, 0)
      )
    ),
    INDEX(ProbePrices!$D$2:$D$500,
      MATCH(TRIM(D280) &amp; "|" &amp; TRIM(E280) &amp; "|" &amp; TRIM(F280),
      ProbePrices!$E$2:$E$500, 0)
    )
  )
  + (LEN(C280)-LEN(SUBSTITUTE(C280,"+",""))) * 10
  + (LEN(UPPER(C280))-LEN(SUBSTITUTE(UPPER(C280),"I",""))) * 10
  + (LEN(C280)-LEN(SUBSTITUTE(C280,"*",""))) * 10
)</f>
        <v/>
      </c>
      <c r="I280" s="32" t="str">
        <f t="shared" si="10"/>
        <v/>
      </c>
      <c r="J280" s="32" t="str">
        <f t="shared" si="11"/>
        <v/>
      </c>
      <c r="K280" s="44"/>
      <c r="L280" s="4"/>
      <c r="M280" s="5"/>
      <c r="N280" s="5"/>
      <c r="O280" s="5"/>
      <c r="P280" s="5"/>
      <c r="Q280" s="5"/>
      <c r="R280" s="5"/>
      <c r="S280" s="5"/>
      <c r="T280" s="5"/>
      <c r="U280" s="37" t="str">
        <f t="shared" si="12"/>
        <v/>
      </c>
      <c r="V280" s="37" t="str">
        <f t="shared" si="13"/>
        <v/>
      </c>
      <c r="W280" s="37" t="str">
        <f t="shared" si="14"/>
        <v/>
      </c>
      <c r="X280" s="37" t="str">
        <f t="shared" si="15"/>
        <v/>
      </c>
      <c r="Y280" s="37" t="str">
        <f t="shared" si="16"/>
        <v/>
      </c>
      <c r="Z280" s="37" t="str">
        <f t="shared" si="17"/>
        <v/>
      </c>
      <c r="AA280" s="38"/>
    </row>
    <row r="281" spans="1:27" ht="13.5" customHeight="1" x14ac:dyDescent="0.3">
      <c r="A281" s="39">
        <v>258</v>
      </c>
      <c r="B281" s="33"/>
      <c r="C281" s="33"/>
      <c r="D281" s="33"/>
      <c r="E281" s="34"/>
      <c r="F281" s="33"/>
      <c r="G281" s="32" t="str">
        <f t="shared" si="9"/>
        <v/>
      </c>
      <c r="H281" s="35" t="str">
        <f t="array" ref="H281">IF(
  ISBLANK(C281),
  "",
  IF(
    ISBLANK(D281),
    (
      (
        G281
        + (LEN(C281)-LEN(SUBSTITUTE(UPPER(C281),"R","")))
        + (LEN(C281)-LEN(SUBSTITUTE(UPPER(C281),"Y","")))
        + (LEN(C281)-LEN(SUBSTITUTE(UPPER(C281),"M","")))
        + (LEN(C281)-LEN(SUBSTITUTE(UPPER(C281),"K","")))
        + (LEN(C281)-LEN(SUBSTITUTE(UPPER(C281),"S","")))
        + (LEN(C281)-LEN(SUBSTITUTE(UPPER(C281),"W","")))
        + 2*(LEN(C281)-LEN(SUBSTITUTE(UPPER(C281),"B","")))
        + 2*(LEN(C281)-LEN(SUBSTITUTE(UPPER(C281),"D","")))
        + 2*(LEN(C281)-LEN(SUBSTITUTE(UPPER(C281),"H","")))
        + 2*(LEN(C281)-LEN(SUBSTITUTE(UPPER(C281),"V","")))
        + 3*(LEN(C281)-LEN(SUBSTITUTE(UPPER(C281),"N","")))
      )
      *
      INDEX(PrimerPrices!$C$2:$C$500,
        MATCH(TRIM(E281) &amp; "|" &amp; TRIM(F281),
        PrimerPrices!$D$2:$D$500, 0)
      )
    ),
    INDEX(ProbePrices!$D$2:$D$500,
      MATCH(TRIM(D281) &amp; "|" &amp; TRIM(E281) &amp; "|" &amp; TRIM(F281),
      ProbePrices!$E$2:$E$500, 0)
    )
  )
  + (LEN(C281)-LEN(SUBSTITUTE(C281,"+",""))) * 10
  + (LEN(UPPER(C281))-LEN(SUBSTITUTE(UPPER(C281),"I",""))) * 10
  + (LEN(C281)-LEN(SUBSTITUTE(C281,"*",""))) * 10
)</f>
        <v/>
      </c>
      <c r="I281" s="32" t="str">
        <f t="shared" si="10"/>
        <v/>
      </c>
      <c r="J281" s="32" t="str">
        <f t="shared" si="11"/>
        <v/>
      </c>
      <c r="K281" s="44"/>
      <c r="L281" s="4"/>
      <c r="M281" s="5"/>
      <c r="N281" s="5"/>
      <c r="O281" s="5"/>
      <c r="P281" s="5"/>
      <c r="Q281" s="5"/>
      <c r="R281" s="5"/>
      <c r="S281" s="5"/>
      <c r="T281" s="5"/>
      <c r="U281" s="37" t="str">
        <f t="shared" si="12"/>
        <v/>
      </c>
      <c r="V281" s="37" t="str">
        <f t="shared" si="13"/>
        <v/>
      </c>
      <c r="W281" s="37" t="str">
        <f t="shared" si="14"/>
        <v/>
      </c>
      <c r="X281" s="37" t="str">
        <f t="shared" si="15"/>
        <v/>
      </c>
      <c r="Y281" s="37" t="str">
        <f t="shared" si="16"/>
        <v/>
      </c>
      <c r="Z281" s="37" t="str">
        <f t="shared" si="17"/>
        <v/>
      </c>
      <c r="AA281" s="38"/>
    </row>
    <row r="282" spans="1:27" ht="13.5" customHeight="1" x14ac:dyDescent="0.3">
      <c r="A282" s="39">
        <v>259</v>
      </c>
      <c r="B282" s="33"/>
      <c r="C282" s="33"/>
      <c r="D282" s="33"/>
      <c r="E282" s="34"/>
      <c r="F282" s="33"/>
      <c r="G282" s="32" t="str">
        <f t="shared" si="9"/>
        <v/>
      </c>
      <c r="H282" s="35" t="str">
        <f t="array" ref="H282">IF(
  ISBLANK(C282),
  "",
  IF(
    ISBLANK(D282),
    (
      (
        G282
        + (LEN(C282)-LEN(SUBSTITUTE(UPPER(C282),"R","")))
        + (LEN(C282)-LEN(SUBSTITUTE(UPPER(C282),"Y","")))
        + (LEN(C282)-LEN(SUBSTITUTE(UPPER(C282),"M","")))
        + (LEN(C282)-LEN(SUBSTITUTE(UPPER(C282),"K","")))
        + (LEN(C282)-LEN(SUBSTITUTE(UPPER(C282),"S","")))
        + (LEN(C282)-LEN(SUBSTITUTE(UPPER(C282),"W","")))
        + 2*(LEN(C282)-LEN(SUBSTITUTE(UPPER(C282),"B","")))
        + 2*(LEN(C282)-LEN(SUBSTITUTE(UPPER(C282),"D","")))
        + 2*(LEN(C282)-LEN(SUBSTITUTE(UPPER(C282),"H","")))
        + 2*(LEN(C282)-LEN(SUBSTITUTE(UPPER(C282),"V","")))
        + 3*(LEN(C282)-LEN(SUBSTITUTE(UPPER(C282),"N","")))
      )
      *
      INDEX(PrimerPrices!$C$2:$C$500,
        MATCH(TRIM(E282) &amp; "|" &amp; TRIM(F282),
        PrimerPrices!$D$2:$D$500, 0)
      )
    ),
    INDEX(ProbePrices!$D$2:$D$500,
      MATCH(TRIM(D282) &amp; "|" &amp; TRIM(E282) &amp; "|" &amp; TRIM(F282),
      ProbePrices!$E$2:$E$500, 0)
    )
  )
  + (LEN(C282)-LEN(SUBSTITUTE(C282,"+",""))) * 10
  + (LEN(UPPER(C282))-LEN(SUBSTITUTE(UPPER(C282),"I",""))) * 10
  + (LEN(C282)-LEN(SUBSTITUTE(C282,"*",""))) * 10
)</f>
        <v/>
      </c>
      <c r="I282" s="32" t="str">
        <f t="shared" si="10"/>
        <v/>
      </c>
      <c r="J282" s="32" t="str">
        <f t="shared" si="11"/>
        <v/>
      </c>
      <c r="K282" s="44"/>
      <c r="L282" s="4"/>
      <c r="M282" s="5"/>
      <c r="N282" s="5"/>
      <c r="O282" s="5"/>
      <c r="P282" s="5"/>
      <c r="Q282" s="5"/>
      <c r="R282" s="5"/>
      <c r="S282" s="5"/>
      <c r="T282" s="5"/>
      <c r="U282" s="37" t="str">
        <f t="shared" si="12"/>
        <v/>
      </c>
      <c r="V282" s="37" t="str">
        <f t="shared" si="13"/>
        <v/>
      </c>
      <c r="W282" s="37" t="str">
        <f t="shared" si="14"/>
        <v/>
      </c>
      <c r="X282" s="37" t="str">
        <f t="shared" si="15"/>
        <v/>
      </c>
      <c r="Y282" s="37" t="str">
        <f t="shared" si="16"/>
        <v/>
      </c>
      <c r="Z282" s="37" t="str">
        <f t="shared" si="17"/>
        <v/>
      </c>
      <c r="AA282" s="38"/>
    </row>
    <row r="283" spans="1:27" ht="13.5" customHeight="1" x14ac:dyDescent="0.3">
      <c r="A283" s="39">
        <v>260</v>
      </c>
      <c r="B283" s="33"/>
      <c r="C283" s="33"/>
      <c r="D283" s="33"/>
      <c r="E283" s="34"/>
      <c r="F283" s="33"/>
      <c r="G283" s="32" t="str">
        <f t="shared" si="9"/>
        <v/>
      </c>
      <c r="H283" s="35" t="str">
        <f t="array" ref="H283">IF(
  ISBLANK(C283),
  "",
  IF(
    ISBLANK(D283),
    (
      (
        G283
        + (LEN(C283)-LEN(SUBSTITUTE(UPPER(C283),"R","")))
        + (LEN(C283)-LEN(SUBSTITUTE(UPPER(C283),"Y","")))
        + (LEN(C283)-LEN(SUBSTITUTE(UPPER(C283),"M","")))
        + (LEN(C283)-LEN(SUBSTITUTE(UPPER(C283),"K","")))
        + (LEN(C283)-LEN(SUBSTITUTE(UPPER(C283),"S","")))
        + (LEN(C283)-LEN(SUBSTITUTE(UPPER(C283),"W","")))
        + 2*(LEN(C283)-LEN(SUBSTITUTE(UPPER(C283),"B","")))
        + 2*(LEN(C283)-LEN(SUBSTITUTE(UPPER(C283),"D","")))
        + 2*(LEN(C283)-LEN(SUBSTITUTE(UPPER(C283),"H","")))
        + 2*(LEN(C283)-LEN(SUBSTITUTE(UPPER(C283),"V","")))
        + 3*(LEN(C283)-LEN(SUBSTITUTE(UPPER(C283),"N","")))
      )
      *
      INDEX(PrimerPrices!$C$2:$C$500,
        MATCH(TRIM(E283) &amp; "|" &amp; TRIM(F283),
        PrimerPrices!$D$2:$D$500, 0)
      )
    ),
    INDEX(ProbePrices!$D$2:$D$500,
      MATCH(TRIM(D283) &amp; "|" &amp; TRIM(E283) &amp; "|" &amp; TRIM(F283),
      ProbePrices!$E$2:$E$500, 0)
    )
  )
  + (LEN(C283)-LEN(SUBSTITUTE(C283,"+",""))) * 10
  + (LEN(UPPER(C283))-LEN(SUBSTITUTE(UPPER(C283),"I",""))) * 10
  + (LEN(C283)-LEN(SUBSTITUTE(C283,"*",""))) * 10
)</f>
        <v/>
      </c>
      <c r="I283" s="32" t="str">
        <f t="shared" si="10"/>
        <v/>
      </c>
      <c r="J283" s="32" t="str">
        <f t="shared" si="11"/>
        <v/>
      </c>
      <c r="K283" s="44"/>
      <c r="L283" s="4"/>
      <c r="M283" s="5"/>
      <c r="N283" s="5"/>
      <c r="O283" s="5"/>
      <c r="P283" s="5"/>
      <c r="Q283" s="5"/>
      <c r="R283" s="5"/>
      <c r="S283" s="5"/>
      <c r="T283" s="5"/>
      <c r="U283" s="37" t="str">
        <f t="shared" si="12"/>
        <v/>
      </c>
      <c r="V283" s="37" t="str">
        <f t="shared" si="13"/>
        <v/>
      </c>
      <c r="W283" s="37" t="str">
        <f t="shared" si="14"/>
        <v/>
      </c>
      <c r="X283" s="37" t="str">
        <f t="shared" si="15"/>
        <v/>
      </c>
      <c r="Y283" s="37" t="str">
        <f t="shared" si="16"/>
        <v/>
      </c>
      <c r="Z283" s="37" t="str">
        <f t="shared" si="17"/>
        <v/>
      </c>
      <c r="AA283" s="38"/>
    </row>
    <row r="284" spans="1:27" ht="13.5" customHeight="1" x14ac:dyDescent="0.3">
      <c r="A284" s="39">
        <v>261</v>
      </c>
      <c r="B284" s="33"/>
      <c r="C284" s="33"/>
      <c r="D284" s="33"/>
      <c r="E284" s="34"/>
      <c r="F284" s="33"/>
      <c r="G284" s="32" t="str">
        <f t="shared" si="9"/>
        <v/>
      </c>
      <c r="H284" s="35" t="str">
        <f t="array" ref="H284">IF(
  ISBLANK(C284),
  "",
  IF(
    ISBLANK(D284),
    (
      (
        G284
        + (LEN(C284)-LEN(SUBSTITUTE(UPPER(C284),"R","")))
        + (LEN(C284)-LEN(SUBSTITUTE(UPPER(C284),"Y","")))
        + (LEN(C284)-LEN(SUBSTITUTE(UPPER(C284),"M","")))
        + (LEN(C284)-LEN(SUBSTITUTE(UPPER(C284),"K","")))
        + (LEN(C284)-LEN(SUBSTITUTE(UPPER(C284),"S","")))
        + (LEN(C284)-LEN(SUBSTITUTE(UPPER(C284),"W","")))
        + 2*(LEN(C284)-LEN(SUBSTITUTE(UPPER(C284),"B","")))
        + 2*(LEN(C284)-LEN(SUBSTITUTE(UPPER(C284),"D","")))
        + 2*(LEN(C284)-LEN(SUBSTITUTE(UPPER(C284),"H","")))
        + 2*(LEN(C284)-LEN(SUBSTITUTE(UPPER(C284),"V","")))
        + 3*(LEN(C284)-LEN(SUBSTITUTE(UPPER(C284),"N","")))
      )
      *
      INDEX(PrimerPrices!$C$2:$C$500,
        MATCH(TRIM(E284) &amp; "|" &amp; TRIM(F284),
        PrimerPrices!$D$2:$D$500, 0)
      )
    ),
    INDEX(ProbePrices!$D$2:$D$500,
      MATCH(TRIM(D284) &amp; "|" &amp; TRIM(E284) &amp; "|" &amp; TRIM(F284),
      ProbePrices!$E$2:$E$500, 0)
    )
  )
  + (LEN(C284)-LEN(SUBSTITUTE(C284,"+",""))) * 10
  + (LEN(UPPER(C284))-LEN(SUBSTITUTE(UPPER(C284),"I",""))) * 10
  + (LEN(C284)-LEN(SUBSTITUTE(C284,"*",""))) * 10
)</f>
        <v/>
      </c>
      <c r="I284" s="32" t="str">
        <f t="shared" si="10"/>
        <v/>
      </c>
      <c r="J284" s="32" t="str">
        <f t="shared" si="11"/>
        <v/>
      </c>
      <c r="K284" s="44"/>
      <c r="L284" s="4"/>
      <c r="M284" s="5"/>
      <c r="N284" s="5"/>
      <c r="O284" s="5"/>
      <c r="P284" s="5"/>
      <c r="Q284" s="5"/>
      <c r="R284" s="5"/>
      <c r="S284" s="5"/>
      <c r="T284" s="5"/>
      <c r="U284" s="37" t="str">
        <f t="shared" si="12"/>
        <v/>
      </c>
      <c r="V284" s="37" t="str">
        <f t="shared" si="13"/>
        <v/>
      </c>
      <c r="W284" s="37" t="str">
        <f t="shared" si="14"/>
        <v/>
      </c>
      <c r="X284" s="37" t="str">
        <f t="shared" si="15"/>
        <v/>
      </c>
      <c r="Y284" s="37" t="str">
        <f t="shared" si="16"/>
        <v/>
      </c>
      <c r="Z284" s="37" t="str">
        <f t="shared" si="17"/>
        <v/>
      </c>
      <c r="AA284" s="38"/>
    </row>
    <row r="285" spans="1:27" ht="13.5" customHeight="1" x14ac:dyDescent="0.3">
      <c r="A285" s="39">
        <v>262</v>
      </c>
      <c r="B285" s="33"/>
      <c r="C285" s="33"/>
      <c r="D285" s="33"/>
      <c r="E285" s="34"/>
      <c r="F285" s="33"/>
      <c r="G285" s="32" t="str">
        <f t="shared" si="9"/>
        <v/>
      </c>
      <c r="H285" s="35" t="str">
        <f t="array" ref="H285">IF(
  ISBLANK(C285),
  "",
  IF(
    ISBLANK(D285),
    (
      (
        G285
        + (LEN(C285)-LEN(SUBSTITUTE(UPPER(C285),"R","")))
        + (LEN(C285)-LEN(SUBSTITUTE(UPPER(C285),"Y","")))
        + (LEN(C285)-LEN(SUBSTITUTE(UPPER(C285),"M","")))
        + (LEN(C285)-LEN(SUBSTITUTE(UPPER(C285),"K","")))
        + (LEN(C285)-LEN(SUBSTITUTE(UPPER(C285),"S","")))
        + (LEN(C285)-LEN(SUBSTITUTE(UPPER(C285),"W","")))
        + 2*(LEN(C285)-LEN(SUBSTITUTE(UPPER(C285),"B","")))
        + 2*(LEN(C285)-LEN(SUBSTITUTE(UPPER(C285),"D","")))
        + 2*(LEN(C285)-LEN(SUBSTITUTE(UPPER(C285),"H","")))
        + 2*(LEN(C285)-LEN(SUBSTITUTE(UPPER(C285),"V","")))
        + 3*(LEN(C285)-LEN(SUBSTITUTE(UPPER(C285),"N","")))
      )
      *
      INDEX(PrimerPrices!$C$2:$C$500,
        MATCH(TRIM(E285) &amp; "|" &amp; TRIM(F285),
        PrimerPrices!$D$2:$D$500, 0)
      )
    ),
    INDEX(ProbePrices!$D$2:$D$500,
      MATCH(TRIM(D285) &amp; "|" &amp; TRIM(E285) &amp; "|" &amp; TRIM(F285),
      ProbePrices!$E$2:$E$500, 0)
    )
  )
  + (LEN(C285)-LEN(SUBSTITUTE(C285,"+",""))) * 10
  + (LEN(UPPER(C285))-LEN(SUBSTITUTE(UPPER(C285),"I",""))) * 10
  + (LEN(C285)-LEN(SUBSTITUTE(C285,"*",""))) * 10
)</f>
        <v/>
      </c>
      <c r="I285" s="32" t="str">
        <f t="shared" si="10"/>
        <v/>
      </c>
      <c r="J285" s="32" t="str">
        <f t="shared" si="11"/>
        <v/>
      </c>
      <c r="K285" s="44"/>
      <c r="L285" s="4"/>
      <c r="M285" s="5"/>
      <c r="N285" s="5"/>
      <c r="O285" s="5"/>
      <c r="P285" s="5"/>
      <c r="Q285" s="5"/>
      <c r="R285" s="5"/>
      <c r="S285" s="5"/>
      <c r="T285" s="5"/>
      <c r="U285" s="37" t="str">
        <f t="shared" si="12"/>
        <v/>
      </c>
      <c r="V285" s="37" t="str">
        <f t="shared" si="13"/>
        <v/>
      </c>
      <c r="W285" s="37" t="str">
        <f t="shared" si="14"/>
        <v/>
      </c>
      <c r="X285" s="37" t="str">
        <f t="shared" si="15"/>
        <v/>
      </c>
      <c r="Y285" s="37" t="str">
        <f t="shared" si="16"/>
        <v/>
      </c>
      <c r="Z285" s="37" t="str">
        <f t="shared" si="17"/>
        <v/>
      </c>
      <c r="AA285" s="38"/>
    </row>
    <row r="286" spans="1:27" ht="13.5" customHeight="1" x14ac:dyDescent="0.3">
      <c r="A286" s="39">
        <v>263</v>
      </c>
      <c r="B286" s="33"/>
      <c r="C286" s="33"/>
      <c r="D286" s="33"/>
      <c r="E286" s="34"/>
      <c r="F286" s="33"/>
      <c r="G286" s="32" t="str">
        <f t="shared" si="9"/>
        <v/>
      </c>
      <c r="H286" s="35" t="str">
        <f t="array" ref="H286">IF(
  ISBLANK(C286),
  "",
  IF(
    ISBLANK(D286),
    (
      (
        G286
        + (LEN(C286)-LEN(SUBSTITUTE(UPPER(C286),"R","")))
        + (LEN(C286)-LEN(SUBSTITUTE(UPPER(C286),"Y","")))
        + (LEN(C286)-LEN(SUBSTITUTE(UPPER(C286),"M","")))
        + (LEN(C286)-LEN(SUBSTITUTE(UPPER(C286),"K","")))
        + (LEN(C286)-LEN(SUBSTITUTE(UPPER(C286),"S","")))
        + (LEN(C286)-LEN(SUBSTITUTE(UPPER(C286),"W","")))
        + 2*(LEN(C286)-LEN(SUBSTITUTE(UPPER(C286),"B","")))
        + 2*(LEN(C286)-LEN(SUBSTITUTE(UPPER(C286),"D","")))
        + 2*(LEN(C286)-LEN(SUBSTITUTE(UPPER(C286),"H","")))
        + 2*(LEN(C286)-LEN(SUBSTITUTE(UPPER(C286),"V","")))
        + 3*(LEN(C286)-LEN(SUBSTITUTE(UPPER(C286),"N","")))
      )
      *
      INDEX(PrimerPrices!$C$2:$C$500,
        MATCH(TRIM(E286) &amp; "|" &amp; TRIM(F286),
        PrimerPrices!$D$2:$D$500, 0)
      )
    ),
    INDEX(ProbePrices!$D$2:$D$500,
      MATCH(TRIM(D286) &amp; "|" &amp; TRIM(E286) &amp; "|" &amp; TRIM(F286),
      ProbePrices!$E$2:$E$500, 0)
    )
  )
  + (LEN(C286)-LEN(SUBSTITUTE(C286,"+",""))) * 10
  + (LEN(UPPER(C286))-LEN(SUBSTITUTE(UPPER(C286),"I",""))) * 10
  + (LEN(C286)-LEN(SUBSTITUTE(C286,"*",""))) * 10
)</f>
        <v/>
      </c>
      <c r="I286" s="32" t="str">
        <f t="shared" si="10"/>
        <v/>
      </c>
      <c r="J286" s="32" t="str">
        <f t="shared" si="11"/>
        <v/>
      </c>
      <c r="K286" s="44"/>
      <c r="L286" s="4"/>
      <c r="M286" s="5"/>
      <c r="N286" s="5"/>
      <c r="O286" s="5"/>
      <c r="P286" s="5"/>
      <c r="Q286" s="5"/>
      <c r="R286" s="5"/>
      <c r="S286" s="5"/>
      <c r="T286" s="5"/>
      <c r="U286" s="37" t="str">
        <f t="shared" si="12"/>
        <v/>
      </c>
      <c r="V286" s="37" t="str">
        <f t="shared" si="13"/>
        <v/>
      </c>
      <c r="W286" s="37" t="str">
        <f t="shared" si="14"/>
        <v/>
      </c>
      <c r="X286" s="37" t="str">
        <f t="shared" si="15"/>
        <v/>
      </c>
      <c r="Y286" s="37" t="str">
        <f t="shared" si="16"/>
        <v/>
      </c>
      <c r="Z286" s="37" t="str">
        <f t="shared" si="17"/>
        <v/>
      </c>
      <c r="AA286" s="38"/>
    </row>
    <row r="287" spans="1:27" ht="13.5" customHeight="1" x14ac:dyDescent="0.3">
      <c r="A287" s="39">
        <v>264</v>
      </c>
      <c r="B287" s="33"/>
      <c r="C287" s="33"/>
      <c r="D287" s="33"/>
      <c r="E287" s="34"/>
      <c r="F287" s="33"/>
      <c r="G287" s="32" t="str">
        <f t="shared" si="9"/>
        <v/>
      </c>
      <c r="H287" s="35" t="str">
        <f t="array" ref="H287">IF(
  ISBLANK(C287),
  "",
  IF(
    ISBLANK(D287),
    (
      (
        G287
        + (LEN(C287)-LEN(SUBSTITUTE(UPPER(C287),"R","")))
        + (LEN(C287)-LEN(SUBSTITUTE(UPPER(C287),"Y","")))
        + (LEN(C287)-LEN(SUBSTITUTE(UPPER(C287),"M","")))
        + (LEN(C287)-LEN(SUBSTITUTE(UPPER(C287),"K","")))
        + (LEN(C287)-LEN(SUBSTITUTE(UPPER(C287),"S","")))
        + (LEN(C287)-LEN(SUBSTITUTE(UPPER(C287),"W","")))
        + 2*(LEN(C287)-LEN(SUBSTITUTE(UPPER(C287),"B","")))
        + 2*(LEN(C287)-LEN(SUBSTITUTE(UPPER(C287),"D","")))
        + 2*(LEN(C287)-LEN(SUBSTITUTE(UPPER(C287),"H","")))
        + 2*(LEN(C287)-LEN(SUBSTITUTE(UPPER(C287),"V","")))
        + 3*(LEN(C287)-LEN(SUBSTITUTE(UPPER(C287),"N","")))
      )
      *
      INDEX(PrimerPrices!$C$2:$C$500,
        MATCH(TRIM(E287) &amp; "|" &amp; TRIM(F287),
        PrimerPrices!$D$2:$D$500, 0)
      )
    ),
    INDEX(ProbePrices!$D$2:$D$500,
      MATCH(TRIM(D287) &amp; "|" &amp; TRIM(E287) &amp; "|" &amp; TRIM(F287),
      ProbePrices!$E$2:$E$500, 0)
    )
  )
  + (LEN(C287)-LEN(SUBSTITUTE(C287,"+",""))) * 10
  + (LEN(UPPER(C287))-LEN(SUBSTITUTE(UPPER(C287),"I",""))) * 10
  + (LEN(C287)-LEN(SUBSTITUTE(C287,"*",""))) * 10
)</f>
        <v/>
      </c>
      <c r="I287" s="32" t="str">
        <f t="shared" si="10"/>
        <v/>
      </c>
      <c r="J287" s="32" t="str">
        <f t="shared" si="11"/>
        <v/>
      </c>
      <c r="K287" s="44"/>
      <c r="L287" s="4"/>
      <c r="M287" s="5"/>
      <c r="N287" s="5"/>
      <c r="O287" s="5"/>
      <c r="P287" s="5"/>
      <c r="Q287" s="5"/>
      <c r="R287" s="5"/>
      <c r="S287" s="5"/>
      <c r="T287" s="5"/>
      <c r="U287" s="37" t="str">
        <f t="shared" si="12"/>
        <v/>
      </c>
      <c r="V287" s="37" t="str">
        <f t="shared" si="13"/>
        <v/>
      </c>
      <c r="W287" s="37" t="str">
        <f t="shared" si="14"/>
        <v/>
      </c>
      <c r="X287" s="37" t="str">
        <f t="shared" si="15"/>
        <v/>
      </c>
      <c r="Y287" s="37" t="str">
        <f t="shared" si="16"/>
        <v/>
      </c>
      <c r="Z287" s="37" t="str">
        <f t="shared" si="17"/>
        <v/>
      </c>
      <c r="AA287" s="38"/>
    </row>
    <row r="288" spans="1:27" ht="13.5" customHeight="1" x14ac:dyDescent="0.3">
      <c r="A288" s="39">
        <v>265</v>
      </c>
      <c r="B288" s="33"/>
      <c r="C288" s="33"/>
      <c r="D288" s="33"/>
      <c r="E288" s="34"/>
      <c r="F288" s="33"/>
      <c r="G288" s="32" t="str">
        <f t="shared" si="9"/>
        <v/>
      </c>
      <c r="H288" s="35" t="str">
        <f t="array" ref="H288">IF(
  ISBLANK(C288),
  "",
  IF(
    ISBLANK(D288),
    (
      (
        G288
        + (LEN(C288)-LEN(SUBSTITUTE(UPPER(C288),"R","")))
        + (LEN(C288)-LEN(SUBSTITUTE(UPPER(C288),"Y","")))
        + (LEN(C288)-LEN(SUBSTITUTE(UPPER(C288),"M","")))
        + (LEN(C288)-LEN(SUBSTITUTE(UPPER(C288),"K","")))
        + (LEN(C288)-LEN(SUBSTITUTE(UPPER(C288),"S","")))
        + (LEN(C288)-LEN(SUBSTITUTE(UPPER(C288),"W","")))
        + 2*(LEN(C288)-LEN(SUBSTITUTE(UPPER(C288),"B","")))
        + 2*(LEN(C288)-LEN(SUBSTITUTE(UPPER(C288),"D","")))
        + 2*(LEN(C288)-LEN(SUBSTITUTE(UPPER(C288),"H","")))
        + 2*(LEN(C288)-LEN(SUBSTITUTE(UPPER(C288),"V","")))
        + 3*(LEN(C288)-LEN(SUBSTITUTE(UPPER(C288),"N","")))
      )
      *
      INDEX(PrimerPrices!$C$2:$C$500,
        MATCH(TRIM(E288) &amp; "|" &amp; TRIM(F288),
        PrimerPrices!$D$2:$D$500, 0)
      )
    ),
    INDEX(ProbePrices!$D$2:$D$500,
      MATCH(TRIM(D288) &amp; "|" &amp; TRIM(E288) &amp; "|" &amp; TRIM(F288),
      ProbePrices!$E$2:$E$500, 0)
    )
  )
  + (LEN(C288)-LEN(SUBSTITUTE(C288,"+",""))) * 10
  + (LEN(UPPER(C288))-LEN(SUBSTITUTE(UPPER(C288),"I",""))) * 10
  + (LEN(C288)-LEN(SUBSTITUTE(C288,"*",""))) * 10
)</f>
        <v/>
      </c>
      <c r="I288" s="32" t="str">
        <f t="shared" si="10"/>
        <v/>
      </c>
      <c r="J288" s="32" t="str">
        <f t="shared" si="11"/>
        <v/>
      </c>
      <c r="K288" s="44"/>
      <c r="L288" s="4"/>
      <c r="M288" s="5"/>
      <c r="N288" s="5"/>
      <c r="O288" s="5"/>
      <c r="P288" s="5"/>
      <c r="Q288" s="5"/>
      <c r="R288" s="5"/>
      <c r="S288" s="5"/>
      <c r="T288" s="5"/>
      <c r="U288" s="37" t="str">
        <f t="shared" si="12"/>
        <v/>
      </c>
      <c r="V288" s="37" t="str">
        <f t="shared" si="13"/>
        <v/>
      </c>
      <c r="W288" s="37" t="str">
        <f t="shared" si="14"/>
        <v/>
      </c>
      <c r="X288" s="37" t="str">
        <f t="shared" si="15"/>
        <v/>
      </c>
      <c r="Y288" s="37" t="str">
        <f t="shared" si="16"/>
        <v/>
      </c>
      <c r="Z288" s="37" t="str">
        <f t="shared" si="17"/>
        <v/>
      </c>
      <c r="AA288" s="38"/>
    </row>
    <row r="289" spans="1:27" ht="13.5" customHeight="1" x14ac:dyDescent="0.3">
      <c r="A289" s="39">
        <v>266</v>
      </c>
      <c r="B289" s="33"/>
      <c r="C289" s="33"/>
      <c r="D289" s="33"/>
      <c r="E289" s="34"/>
      <c r="F289" s="33"/>
      <c r="G289" s="32" t="str">
        <f t="shared" si="9"/>
        <v/>
      </c>
      <c r="H289" s="35" t="str">
        <f t="array" ref="H289">IF(
  ISBLANK(C289),
  "",
  IF(
    ISBLANK(D289),
    (
      (
        G289
        + (LEN(C289)-LEN(SUBSTITUTE(UPPER(C289),"R","")))
        + (LEN(C289)-LEN(SUBSTITUTE(UPPER(C289),"Y","")))
        + (LEN(C289)-LEN(SUBSTITUTE(UPPER(C289),"M","")))
        + (LEN(C289)-LEN(SUBSTITUTE(UPPER(C289),"K","")))
        + (LEN(C289)-LEN(SUBSTITUTE(UPPER(C289),"S","")))
        + (LEN(C289)-LEN(SUBSTITUTE(UPPER(C289),"W","")))
        + 2*(LEN(C289)-LEN(SUBSTITUTE(UPPER(C289),"B","")))
        + 2*(LEN(C289)-LEN(SUBSTITUTE(UPPER(C289),"D","")))
        + 2*(LEN(C289)-LEN(SUBSTITUTE(UPPER(C289),"H","")))
        + 2*(LEN(C289)-LEN(SUBSTITUTE(UPPER(C289),"V","")))
        + 3*(LEN(C289)-LEN(SUBSTITUTE(UPPER(C289),"N","")))
      )
      *
      INDEX(PrimerPrices!$C$2:$C$500,
        MATCH(TRIM(E289) &amp; "|" &amp; TRIM(F289),
        PrimerPrices!$D$2:$D$500, 0)
      )
    ),
    INDEX(ProbePrices!$D$2:$D$500,
      MATCH(TRIM(D289) &amp; "|" &amp; TRIM(E289) &amp; "|" &amp; TRIM(F289),
      ProbePrices!$E$2:$E$500, 0)
    )
  )
  + (LEN(C289)-LEN(SUBSTITUTE(C289,"+",""))) * 10
  + (LEN(UPPER(C289))-LEN(SUBSTITUTE(UPPER(C289),"I",""))) * 10
  + (LEN(C289)-LEN(SUBSTITUTE(C289,"*",""))) * 10
)</f>
        <v/>
      </c>
      <c r="I289" s="32" t="str">
        <f t="shared" si="10"/>
        <v/>
      </c>
      <c r="J289" s="32" t="str">
        <f t="shared" si="11"/>
        <v/>
      </c>
      <c r="K289" s="44"/>
      <c r="L289" s="4"/>
      <c r="M289" s="5"/>
      <c r="N289" s="5"/>
      <c r="O289" s="5"/>
      <c r="P289" s="5"/>
      <c r="Q289" s="5"/>
      <c r="R289" s="5"/>
      <c r="S289" s="5"/>
      <c r="T289" s="5"/>
      <c r="U289" s="37" t="str">
        <f t="shared" si="12"/>
        <v/>
      </c>
      <c r="V289" s="37" t="str">
        <f t="shared" si="13"/>
        <v/>
      </c>
      <c r="W289" s="37" t="str">
        <f t="shared" si="14"/>
        <v/>
      </c>
      <c r="X289" s="37" t="str">
        <f t="shared" si="15"/>
        <v/>
      </c>
      <c r="Y289" s="37" t="str">
        <f t="shared" si="16"/>
        <v/>
      </c>
      <c r="Z289" s="37" t="str">
        <f t="shared" si="17"/>
        <v/>
      </c>
      <c r="AA289" s="38"/>
    </row>
    <row r="290" spans="1:27" ht="13.5" customHeight="1" x14ac:dyDescent="0.3">
      <c r="A290" s="39">
        <v>267</v>
      </c>
      <c r="B290" s="33"/>
      <c r="C290" s="33"/>
      <c r="D290" s="33"/>
      <c r="E290" s="34"/>
      <c r="F290" s="33"/>
      <c r="G290" s="32" t="str">
        <f t="shared" si="9"/>
        <v/>
      </c>
      <c r="H290" s="35" t="str">
        <f t="array" ref="H290">IF(
  ISBLANK(C290),
  "",
  IF(
    ISBLANK(D290),
    (
      (
        G290
        + (LEN(C290)-LEN(SUBSTITUTE(UPPER(C290),"R","")))
        + (LEN(C290)-LEN(SUBSTITUTE(UPPER(C290),"Y","")))
        + (LEN(C290)-LEN(SUBSTITUTE(UPPER(C290),"M","")))
        + (LEN(C290)-LEN(SUBSTITUTE(UPPER(C290),"K","")))
        + (LEN(C290)-LEN(SUBSTITUTE(UPPER(C290),"S","")))
        + (LEN(C290)-LEN(SUBSTITUTE(UPPER(C290),"W","")))
        + 2*(LEN(C290)-LEN(SUBSTITUTE(UPPER(C290),"B","")))
        + 2*(LEN(C290)-LEN(SUBSTITUTE(UPPER(C290),"D","")))
        + 2*(LEN(C290)-LEN(SUBSTITUTE(UPPER(C290),"H","")))
        + 2*(LEN(C290)-LEN(SUBSTITUTE(UPPER(C290),"V","")))
        + 3*(LEN(C290)-LEN(SUBSTITUTE(UPPER(C290),"N","")))
      )
      *
      INDEX(PrimerPrices!$C$2:$C$500,
        MATCH(TRIM(E290) &amp; "|" &amp; TRIM(F290),
        PrimerPrices!$D$2:$D$500, 0)
      )
    ),
    INDEX(ProbePrices!$D$2:$D$500,
      MATCH(TRIM(D290) &amp; "|" &amp; TRIM(E290) &amp; "|" &amp; TRIM(F290),
      ProbePrices!$E$2:$E$500, 0)
    )
  )
  + (LEN(C290)-LEN(SUBSTITUTE(C290,"+",""))) * 10
  + (LEN(UPPER(C290))-LEN(SUBSTITUTE(UPPER(C290),"I",""))) * 10
  + (LEN(C290)-LEN(SUBSTITUTE(C290,"*",""))) * 10
)</f>
        <v/>
      </c>
      <c r="I290" s="32" t="str">
        <f t="shared" si="10"/>
        <v/>
      </c>
      <c r="J290" s="32" t="str">
        <f t="shared" si="11"/>
        <v/>
      </c>
      <c r="K290" s="44"/>
      <c r="L290" s="4"/>
      <c r="M290" s="5"/>
      <c r="N290" s="5"/>
      <c r="O290" s="5"/>
      <c r="P290" s="5"/>
      <c r="Q290" s="5"/>
      <c r="R290" s="5"/>
      <c r="S290" s="5"/>
      <c r="T290" s="5"/>
      <c r="U290" s="37" t="str">
        <f t="shared" si="12"/>
        <v/>
      </c>
      <c r="V290" s="37" t="str">
        <f t="shared" si="13"/>
        <v/>
      </c>
      <c r="W290" s="37" t="str">
        <f t="shared" si="14"/>
        <v/>
      </c>
      <c r="X290" s="37" t="str">
        <f t="shared" si="15"/>
        <v/>
      </c>
      <c r="Y290" s="37" t="str">
        <f t="shared" si="16"/>
        <v/>
      </c>
      <c r="Z290" s="37" t="str">
        <f t="shared" si="17"/>
        <v/>
      </c>
      <c r="AA290" s="38"/>
    </row>
    <row r="291" spans="1:27" ht="13.5" customHeight="1" x14ac:dyDescent="0.3">
      <c r="A291" s="39">
        <v>268</v>
      </c>
      <c r="B291" s="33"/>
      <c r="C291" s="33"/>
      <c r="D291" s="33"/>
      <c r="E291" s="34"/>
      <c r="F291" s="33"/>
      <c r="G291" s="32" t="str">
        <f t="shared" si="9"/>
        <v/>
      </c>
      <c r="H291" s="35" t="str">
        <f t="array" ref="H291">IF(
  ISBLANK(C291),
  "",
  IF(
    ISBLANK(D291),
    (
      (
        G291
        + (LEN(C291)-LEN(SUBSTITUTE(UPPER(C291),"R","")))
        + (LEN(C291)-LEN(SUBSTITUTE(UPPER(C291),"Y","")))
        + (LEN(C291)-LEN(SUBSTITUTE(UPPER(C291),"M","")))
        + (LEN(C291)-LEN(SUBSTITUTE(UPPER(C291),"K","")))
        + (LEN(C291)-LEN(SUBSTITUTE(UPPER(C291),"S","")))
        + (LEN(C291)-LEN(SUBSTITUTE(UPPER(C291),"W","")))
        + 2*(LEN(C291)-LEN(SUBSTITUTE(UPPER(C291),"B","")))
        + 2*(LEN(C291)-LEN(SUBSTITUTE(UPPER(C291),"D","")))
        + 2*(LEN(C291)-LEN(SUBSTITUTE(UPPER(C291),"H","")))
        + 2*(LEN(C291)-LEN(SUBSTITUTE(UPPER(C291),"V","")))
        + 3*(LEN(C291)-LEN(SUBSTITUTE(UPPER(C291),"N","")))
      )
      *
      INDEX(PrimerPrices!$C$2:$C$500,
        MATCH(TRIM(E291) &amp; "|" &amp; TRIM(F291),
        PrimerPrices!$D$2:$D$500, 0)
      )
    ),
    INDEX(ProbePrices!$D$2:$D$500,
      MATCH(TRIM(D291) &amp; "|" &amp; TRIM(E291) &amp; "|" &amp; TRIM(F291),
      ProbePrices!$E$2:$E$500, 0)
    )
  )
  + (LEN(C291)-LEN(SUBSTITUTE(C291,"+",""))) * 10
  + (LEN(UPPER(C291))-LEN(SUBSTITUTE(UPPER(C291),"I",""))) * 10
  + (LEN(C291)-LEN(SUBSTITUTE(C291,"*",""))) * 10
)</f>
        <v/>
      </c>
      <c r="I291" s="32" t="str">
        <f t="shared" si="10"/>
        <v/>
      </c>
      <c r="J291" s="32" t="str">
        <f t="shared" si="11"/>
        <v/>
      </c>
      <c r="K291" s="44"/>
      <c r="L291" s="4"/>
      <c r="M291" s="5"/>
      <c r="N291" s="5"/>
      <c r="O291" s="5"/>
      <c r="P291" s="5"/>
      <c r="Q291" s="5"/>
      <c r="R291" s="5"/>
      <c r="S291" s="5"/>
      <c r="T291" s="5"/>
      <c r="U291" s="37" t="str">
        <f t="shared" si="12"/>
        <v/>
      </c>
      <c r="V291" s="37" t="str">
        <f t="shared" si="13"/>
        <v/>
      </c>
      <c r="W291" s="37" t="str">
        <f t="shared" si="14"/>
        <v/>
      </c>
      <c r="X291" s="37" t="str">
        <f t="shared" si="15"/>
        <v/>
      </c>
      <c r="Y291" s="37" t="str">
        <f t="shared" si="16"/>
        <v/>
      </c>
      <c r="Z291" s="37" t="str">
        <f t="shared" si="17"/>
        <v/>
      </c>
      <c r="AA291" s="38"/>
    </row>
    <row r="292" spans="1:27" ht="13.5" customHeight="1" x14ac:dyDescent="0.3">
      <c r="A292" s="39">
        <v>269</v>
      </c>
      <c r="B292" s="33"/>
      <c r="C292" s="33"/>
      <c r="D292" s="33"/>
      <c r="E292" s="34"/>
      <c r="F292" s="33"/>
      <c r="G292" s="32" t="str">
        <f t="shared" si="9"/>
        <v/>
      </c>
      <c r="H292" s="35" t="str">
        <f t="array" ref="H292">IF(
  ISBLANK(C292),
  "",
  IF(
    ISBLANK(D292),
    (
      (
        G292
        + (LEN(C292)-LEN(SUBSTITUTE(UPPER(C292),"R","")))
        + (LEN(C292)-LEN(SUBSTITUTE(UPPER(C292),"Y","")))
        + (LEN(C292)-LEN(SUBSTITUTE(UPPER(C292),"M","")))
        + (LEN(C292)-LEN(SUBSTITUTE(UPPER(C292),"K","")))
        + (LEN(C292)-LEN(SUBSTITUTE(UPPER(C292),"S","")))
        + (LEN(C292)-LEN(SUBSTITUTE(UPPER(C292),"W","")))
        + 2*(LEN(C292)-LEN(SUBSTITUTE(UPPER(C292),"B","")))
        + 2*(LEN(C292)-LEN(SUBSTITUTE(UPPER(C292),"D","")))
        + 2*(LEN(C292)-LEN(SUBSTITUTE(UPPER(C292),"H","")))
        + 2*(LEN(C292)-LEN(SUBSTITUTE(UPPER(C292),"V","")))
        + 3*(LEN(C292)-LEN(SUBSTITUTE(UPPER(C292),"N","")))
      )
      *
      INDEX(PrimerPrices!$C$2:$C$500,
        MATCH(TRIM(E292) &amp; "|" &amp; TRIM(F292),
        PrimerPrices!$D$2:$D$500, 0)
      )
    ),
    INDEX(ProbePrices!$D$2:$D$500,
      MATCH(TRIM(D292) &amp; "|" &amp; TRIM(E292) &amp; "|" &amp; TRIM(F292),
      ProbePrices!$E$2:$E$500, 0)
    )
  )
  + (LEN(C292)-LEN(SUBSTITUTE(C292,"+",""))) * 10
  + (LEN(UPPER(C292))-LEN(SUBSTITUTE(UPPER(C292),"I",""))) * 10
  + (LEN(C292)-LEN(SUBSTITUTE(C292,"*",""))) * 10
)</f>
        <v/>
      </c>
      <c r="I292" s="32" t="str">
        <f t="shared" si="10"/>
        <v/>
      </c>
      <c r="J292" s="32" t="str">
        <f t="shared" si="11"/>
        <v/>
      </c>
      <c r="K292" s="44"/>
      <c r="L292" s="4"/>
      <c r="M292" s="5"/>
      <c r="N292" s="5"/>
      <c r="O292" s="5"/>
      <c r="P292" s="5"/>
      <c r="Q292" s="5"/>
      <c r="R292" s="5"/>
      <c r="S292" s="5"/>
      <c r="T292" s="5"/>
      <c r="U292" s="37" t="str">
        <f t="shared" si="12"/>
        <v/>
      </c>
      <c r="V292" s="37" t="str">
        <f t="shared" si="13"/>
        <v/>
      </c>
      <c r="W292" s="37" t="str">
        <f t="shared" si="14"/>
        <v/>
      </c>
      <c r="X292" s="37" t="str">
        <f t="shared" si="15"/>
        <v/>
      </c>
      <c r="Y292" s="37" t="str">
        <f t="shared" si="16"/>
        <v/>
      </c>
      <c r="Z292" s="37" t="str">
        <f t="shared" si="17"/>
        <v/>
      </c>
      <c r="AA292" s="38"/>
    </row>
    <row r="293" spans="1:27" ht="13.5" customHeight="1" x14ac:dyDescent="0.3">
      <c r="A293" s="39">
        <v>270</v>
      </c>
      <c r="B293" s="33"/>
      <c r="C293" s="33"/>
      <c r="D293" s="33"/>
      <c r="E293" s="34"/>
      <c r="F293" s="33"/>
      <c r="G293" s="32" t="str">
        <f t="shared" si="9"/>
        <v/>
      </c>
      <c r="H293" s="35" t="str">
        <f t="array" ref="H293">IF(
  ISBLANK(C293),
  "",
  IF(
    ISBLANK(D293),
    (
      (
        G293
        + (LEN(C293)-LEN(SUBSTITUTE(UPPER(C293),"R","")))
        + (LEN(C293)-LEN(SUBSTITUTE(UPPER(C293),"Y","")))
        + (LEN(C293)-LEN(SUBSTITUTE(UPPER(C293),"M","")))
        + (LEN(C293)-LEN(SUBSTITUTE(UPPER(C293),"K","")))
        + (LEN(C293)-LEN(SUBSTITUTE(UPPER(C293),"S","")))
        + (LEN(C293)-LEN(SUBSTITUTE(UPPER(C293),"W","")))
        + 2*(LEN(C293)-LEN(SUBSTITUTE(UPPER(C293),"B","")))
        + 2*(LEN(C293)-LEN(SUBSTITUTE(UPPER(C293),"D","")))
        + 2*(LEN(C293)-LEN(SUBSTITUTE(UPPER(C293),"H","")))
        + 2*(LEN(C293)-LEN(SUBSTITUTE(UPPER(C293),"V","")))
        + 3*(LEN(C293)-LEN(SUBSTITUTE(UPPER(C293),"N","")))
      )
      *
      INDEX(PrimerPrices!$C$2:$C$500,
        MATCH(TRIM(E293) &amp; "|" &amp; TRIM(F293),
        PrimerPrices!$D$2:$D$500, 0)
      )
    ),
    INDEX(ProbePrices!$D$2:$D$500,
      MATCH(TRIM(D293) &amp; "|" &amp; TRIM(E293) &amp; "|" &amp; TRIM(F293),
      ProbePrices!$E$2:$E$500, 0)
    )
  )
  + (LEN(C293)-LEN(SUBSTITUTE(C293,"+",""))) * 10
  + (LEN(UPPER(C293))-LEN(SUBSTITUTE(UPPER(C293),"I",""))) * 10
  + (LEN(C293)-LEN(SUBSTITUTE(C293,"*",""))) * 10
)</f>
        <v/>
      </c>
      <c r="I293" s="32" t="str">
        <f t="shared" si="10"/>
        <v/>
      </c>
      <c r="J293" s="32" t="str">
        <f t="shared" si="11"/>
        <v/>
      </c>
      <c r="K293" s="44"/>
      <c r="L293" s="4"/>
      <c r="M293" s="5"/>
      <c r="N293" s="5"/>
      <c r="O293" s="5"/>
      <c r="P293" s="5"/>
      <c r="Q293" s="5"/>
      <c r="R293" s="5"/>
      <c r="S293" s="5"/>
      <c r="T293" s="5"/>
      <c r="U293" s="37" t="str">
        <f t="shared" si="12"/>
        <v/>
      </c>
      <c r="V293" s="37" t="str">
        <f t="shared" si="13"/>
        <v/>
      </c>
      <c r="W293" s="37" t="str">
        <f t="shared" si="14"/>
        <v/>
      </c>
      <c r="X293" s="37" t="str">
        <f t="shared" si="15"/>
        <v/>
      </c>
      <c r="Y293" s="37" t="str">
        <f t="shared" si="16"/>
        <v/>
      </c>
      <c r="Z293" s="37" t="str">
        <f t="shared" si="17"/>
        <v/>
      </c>
      <c r="AA293" s="38"/>
    </row>
    <row r="294" spans="1:27" ht="13.5" customHeight="1" x14ac:dyDescent="0.3">
      <c r="A294" s="39">
        <v>271</v>
      </c>
      <c r="B294" s="33"/>
      <c r="C294" s="33"/>
      <c r="D294" s="33"/>
      <c r="E294" s="34"/>
      <c r="F294" s="33"/>
      <c r="G294" s="32" t="str">
        <f t="shared" si="9"/>
        <v/>
      </c>
      <c r="H294" s="35" t="str">
        <f t="array" ref="H294">IF(
  ISBLANK(C294),
  "",
  IF(
    ISBLANK(D294),
    (
      (
        G294
        + (LEN(C294)-LEN(SUBSTITUTE(UPPER(C294),"R","")))
        + (LEN(C294)-LEN(SUBSTITUTE(UPPER(C294),"Y","")))
        + (LEN(C294)-LEN(SUBSTITUTE(UPPER(C294),"M","")))
        + (LEN(C294)-LEN(SUBSTITUTE(UPPER(C294),"K","")))
        + (LEN(C294)-LEN(SUBSTITUTE(UPPER(C294),"S","")))
        + (LEN(C294)-LEN(SUBSTITUTE(UPPER(C294),"W","")))
        + 2*(LEN(C294)-LEN(SUBSTITUTE(UPPER(C294),"B","")))
        + 2*(LEN(C294)-LEN(SUBSTITUTE(UPPER(C294),"D","")))
        + 2*(LEN(C294)-LEN(SUBSTITUTE(UPPER(C294),"H","")))
        + 2*(LEN(C294)-LEN(SUBSTITUTE(UPPER(C294),"V","")))
        + 3*(LEN(C294)-LEN(SUBSTITUTE(UPPER(C294),"N","")))
      )
      *
      INDEX(PrimerPrices!$C$2:$C$500,
        MATCH(TRIM(E294) &amp; "|" &amp; TRIM(F294),
        PrimerPrices!$D$2:$D$500, 0)
      )
    ),
    INDEX(ProbePrices!$D$2:$D$500,
      MATCH(TRIM(D294) &amp; "|" &amp; TRIM(E294) &amp; "|" &amp; TRIM(F294),
      ProbePrices!$E$2:$E$500, 0)
    )
  )
  + (LEN(C294)-LEN(SUBSTITUTE(C294,"+",""))) * 10
  + (LEN(UPPER(C294))-LEN(SUBSTITUTE(UPPER(C294),"I",""))) * 10
  + (LEN(C294)-LEN(SUBSTITUTE(C294,"*",""))) * 10
)</f>
        <v/>
      </c>
      <c r="I294" s="32" t="str">
        <f t="shared" si="10"/>
        <v/>
      </c>
      <c r="J294" s="32" t="str">
        <f t="shared" si="11"/>
        <v/>
      </c>
      <c r="K294" s="44"/>
      <c r="L294" s="4"/>
      <c r="M294" s="5"/>
      <c r="N294" s="5"/>
      <c r="O294" s="5"/>
      <c r="P294" s="5"/>
      <c r="Q294" s="5"/>
      <c r="R294" s="5"/>
      <c r="S294" s="5"/>
      <c r="T294" s="5"/>
      <c r="U294" s="37" t="str">
        <f t="shared" si="12"/>
        <v/>
      </c>
      <c r="V294" s="37" t="str">
        <f t="shared" si="13"/>
        <v/>
      </c>
      <c r="W294" s="37" t="str">
        <f t="shared" si="14"/>
        <v/>
      </c>
      <c r="X294" s="37" t="str">
        <f t="shared" si="15"/>
        <v/>
      </c>
      <c r="Y294" s="37" t="str">
        <f t="shared" si="16"/>
        <v/>
      </c>
      <c r="Z294" s="37" t="str">
        <f t="shared" si="17"/>
        <v/>
      </c>
      <c r="AA294" s="38"/>
    </row>
    <row r="295" spans="1:27" ht="13.5" customHeight="1" x14ac:dyDescent="0.3">
      <c r="A295" s="39">
        <v>272</v>
      </c>
      <c r="B295" s="33"/>
      <c r="C295" s="33"/>
      <c r="D295" s="33"/>
      <c r="E295" s="34"/>
      <c r="F295" s="33"/>
      <c r="G295" s="32" t="str">
        <f t="shared" si="9"/>
        <v/>
      </c>
      <c r="H295" s="35" t="str">
        <f t="array" ref="H295">IF(
  ISBLANK(C295),
  "",
  IF(
    ISBLANK(D295),
    (
      (
        G295
        + (LEN(C295)-LEN(SUBSTITUTE(UPPER(C295),"R","")))
        + (LEN(C295)-LEN(SUBSTITUTE(UPPER(C295),"Y","")))
        + (LEN(C295)-LEN(SUBSTITUTE(UPPER(C295),"M","")))
        + (LEN(C295)-LEN(SUBSTITUTE(UPPER(C295),"K","")))
        + (LEN(C295)-LEN(SUBSTITUTE(UPPER(C295),"S","")))
        + (LEN(C295)-LEN(SUBSTITUTE(UPPER(C295),"W","")))
        + 2*(LEN(C295)-LEN(SUBSTITUTE(UPPER(C295),"B","")))
        + 2*(LEN(C295)-LEN(SUBSTITUTE(UPPER(C295),"D","")))
        + 2*(LEN(C295)-LEN(SUBSTITUTE(UPPER(C295),"H","")))
        + 2*(LEN(C295)-LEN(SUBSTITUTE(UPPER(C295),"V","")))
        + 3*(LEN(C295)-LEN(SUBSTITUTE(UPPER(C295),"N","")))
      )
      *
      INDEX(PrimerPrices!$C$2:$C$500,
        MATCH(TRIM(E295) &amp; "|" &amp; TRIM(F295),
        PrimerPrices!$D$2:$D$500, 0)
      )
    ),
    INDEX(ProbePrices!$D$2:$D$500,
      MATCH(TRIM(D295) &amp; "|" &amp; TRIM(E295) &amp; "|" &amp; TRIM(F295),
      ProbePrices!$E$2:$E$500, 0)
    )
  )
  + (LEN(C295)-LEN(SUBSTITUTE(C295,"+",""))) * 10
  + (LEN(UPPER(C295))-LEN(SUBSTITUTE(UPPER(C295),"I",""))) * 10
  + (LEN(C295)-LEN(SUBSTITUTE(C295,"*",""))) * 10
)</f>
        <v/>
      </c>
      <c r="I295" s="32" t="str">
        <f t="shared" si="10"/>
        <v/>
      </c>
      <c r="J295" s="32" t="str">
        <f t="shared" si="11"/>
        <v/>
      </c>
      <c r="K295" s="44"/>
      <c r="L295" s="4"/>
      <c r="M295" s="5"/>
      <c r="N295" s="5"/>
      <c r="O295" s="5"/>
      <c r="P295" s="5"/>
      <c r="Q295" s="5"/>
      <c r="R295" s="5"/>
      <c r="S295" s="5"/>
      <c r="T295" s="5"/>
      <c r="U295" s="37" t="str">
        <f t="shared" si="12"/>
        <v/>
      </c>
      <c r="V295" s="37" t="str">
        <f t="shared" si="13"/>
        <v/>
      </c>
      <c r="W295" s="37" t="str">
        <f t="shared" si="14"/>
        <v/>
      </c>
      <c r="X295" s="37" t="str">
        <f t="shared" si="15"/>
        <v/>
      </c>
      <c r="Y295" s="37" t="str">
        <f t="shared" si="16"/>
        <v/>
      </c>
      <c r="Z295" s="37" t="str">
        <f t="shared" si="17"/>
        <v/>
      </c>
      <c r="AA295" s="38"/>
    </row>
    <row r="296" spans="1:27" ht="13.5" customHeight="1" x14ac:dyDescent="0.3">
      <c r="A296" s="39">
        <v>273</v>
      </c>
      <c r="B296" s="33"/>
      <c r="C296" s="33"/>
      <c r="D296" s="33"/>
      <c r="E296" s="34"/>
      <c r="F296" s="33"/>
      <c r="G296" s="32" t="str">
        <f t="shared" si="9"/>
        <v/>
      </c>
      <c r="H296" s="35" t="str">
        <f t="array" ref="H296">IF(
  ISBLANK(C296),
  "",
  IF(
    ISBLANK(D296),
    (
      (
        G296
        + (LEN(C296)-LEN(SUBSTITUTE(UPPER(C296),"R","")))
        + (LEN(C296)-LEN(SUBSTITUTE(UPPER(C296),"Y","")))
        + (LEN(C296)-LEN(SUBSTITUTE(UPPER(C296),"M","")))
        + (LEN(C296)-LEN(SUBSTITUTE(UPPER(C296),"K","")))
        + (LEN(C296)-LEN(SUBSTITUTE(UPPER(C296),"S","")))
        + (LEN(C296)-LEN(SUBSTITUTE(UPPER(C296),"W","")))
        + 2*(LEN(C296)-LEN(SUBSTITUTE(UPPER(C296),"B","")))
        + 2*(LEN(C296)-LEN(SUBSTITUTE(UPPER(C296),"D","")))
        + 2*(LEN(C296)-LEN(SUBSTITUTE(UPPER(C296),"H","")))
        + 2*(LEN(C296)-LEN(SUBSTITUTE(UPPER(C296),"V","")))
        + 3*(LEN(C296)-LEN(SUBSTITUTE(UPPER(C296),"N","")))
      )
      *
      INDEX(PrimerPrices!$C$2:$C$500,
        MATCH(TRIM(E296) &amp; "|" &amp; TRIM(F296),
        PrimerPrices!$D$2:$D$500, 0)
      )
    ),
    INDEX(ProbePrices!$D$2:$D$500,
      MATCH(TRIM(D296) &amp; "|" &amp; TRIM(E296) &amp; "|" &amp; TRIM(F296),
      ProbePrices!$E$2:$E$500, 0)
    )
  )
  + (LEN(C296)-LEN(SUBSTITUTE(C296,"+",""))) * 10
  + (LEN(UPPER(C296))-LEN(SUBSTITUTE(UPPER(C296),"I",""))) * 10
  + (LEN(C296)-LEN(SUBSTITUTE(C296,"*",""))) * 10
)</f>
        <v/>
      </c>
      <c r="I296" s="32" t="str">
        <f t="shared" si="10"/>
        <v/>
      </c>
      <c r="J296" s="32" t="str">
        <f t="shared" si="11"/>
        <v/>
      </c>
      <c r="K296" s="44"/>
      <c r="L296" s="4"/>
      <c r="M296" s="5"/>
      <c r="N296" s="5"/>
      <c r="O296" s="5"/>
      <c r="P296" s="5"/>
      <c r="Q296" s="5"/>
      <c r="R296" s="5"/>
      <c r="S296" s="5"/>
      <c r="T296" s="5"/>
      <c r="U296" s="37" t="str">
        <f t="shared" si="12"/>
        <v/>
      </c>
      <c r="V296" s="37" t="str">
        <f t="shared" si="13"/>
        <v/>
      </c>
      <c r="W296" s="37" t="str">
        <f t="shared" si="14"/>
        <v/>
      </c>
      <c r="X296" s="37" t="str">
        <f t="shared" si="15"/>
        <v/>
      </c>
      <c r="Y296" s="37" t="str">
        <f t="shared" si="16"/>
        <v/>
      </c>
      <c r="Z296" s="37" t="str">
        <f t="shared" si="17"/>
        <v/>
      </c>
      <c r="AA296" s="38"/>
    </row>
    <row r="297" spans="1:27" ht="13.5" customHeight="1" x14ac:dyDescent="0.3">
      <c r="A297" s="39">
        <v>274</v>
      </c>
      <c r="B297" s="33"/>
      <c r="C297" s="33"/>
      <c r="D297" s="33"/>
      <c r="E297" s="34"/>
      <c r="F297" s="33"/>
      <c r="G297" s="32" t="str">
        <f t="shared" si="9"/>
        <v/>
      </c>
      <c r="H297" s="35" t="str">
        <f t="array" ref="H297">IF(
  ISBLANK(C297),
  "",
  IF(
    ISBLANK(D297),
    (
      (
        G297
        + (LEN(C297)-LEN(SUBSTITUTE(UPPER(C297),"R","")))
        + (LEN(C297)-LEN(SUBSTITUTE(UPPER(C297),"Y","")))
        + (LEN(C297)-LEN(SUBSTITUTE(UPPER(C297),"M","")))
        + (LEN(C297)-LEN(SUBSTITUTE(UPPER(C297),"K","")))
        + (LEN(C297)-LEN(SUBSTITUTE(UPPER(C297),"S","")))
        + (LEN(C297)-LEN(SUBSTITUTE(UPPER(C297),"W","")))
        + 2*(LEN(C297)-LEN(SUBSTITUTE(UPPER(C297),"B","")))
        + 2*(LEN(C297)-LEN(SUBSTITUTE(UPPER(C297),"D","")))
        + 2*(LEN(C297)-LEN(SUBSTITUTE(UPPER(C297),"H","")))
        + 2*(LEN(C297)-LEN(SUBSTITUTE(UPPER(C297),"V","")))
        + 3*(LEN(C297)-LEN(SUBSTITUTE(UPPER(C297),"N","")))
      )
      *
      INDEX(PrimerPrices!$C$2:$C$500,
        MATCH(TRIM(E297) &amp; "|" &amp; TRIM(F297),
        PrimerPrices!$D$2:$D$500, 0)
      )
    ),
    INDEX(ProbePrices!$D$2:$D$500,
      MATCH(TRIM(D297) &amp; "|" &amp; TRIM(E297) &amp; "|" &amp; TRIM(F297),
      ProbePrices!$E$2:$E$500, 0)
    )
  )
  + (LEN(C297)-LEN(SUBSTITUTE(C297,"+",""))) * 10
  + (LEN(UPPER(C297))-LEN(SUBSTITUTE(UPPER(C297),"I",""))) * 10
  + (LEN(C297)-LEN(SUBSTITUTE(C297,"*",""))) * 10
)</f>
        <v/>
      </c>
      <c r="I297" s="32" t="str">
        <f t="shared" si="10"/>
        <v/>
      </c>
      <c r="J297" s="32" t="str">
        <f t="shared" si="11"/>
        <v/>
      </c>
      <c r="K297" s="44"/>
      <c r="L297" s="4"/>
      <c r="M297" s="5"/>
      <c r="N297" s="5"/>
      <c r="O297" s="5"/>
      <c r="P297" s="5"/>
      <c r="Q297" s="5"/>
      <c r="R297" s="5"/>
      <c r="S297" s="5"/>
      <c r="T297" s="5"/>
      <c r="U297" s="37" t="str">
        <f t="shared" si="12"/>
        <v/>
      </c>
      <c r="V297" s="37" t="str">
        <f t="shared" si="13"/>
        <v/>
      </c>
      <c r="W297" s="37" t="str">
        <f t="shared" si="14"/>
        <v/>
      </c>
      <c r="X297" s="37" t="str">
        <f t="shared" si="15"/>
        <v/>
      </c>
      <c r="Y297" s="37" t="str">
        <f t="shared" si="16"/>
        <v/>
      </c>
      <c r="Z297" s="37" t="str">
        <f t="shared" si="17"/>
        <v/>
      </c>
      <c r="AA297" s="38"/>
    </row>
    <row r="298" spans="1:27" ht="13.5" customHeight="1" x14ac:dyDescent="0.3">
      <c r="A298" s="39">
        <v>275</v>
      </c>
      <c r="B298" s="33"/>
      <c r="C298" s="33"/>
      <c r="D298" s="33"/>
      <c r="E298" s="34"/>
      <c r="F298" s="33"/>
      <c r="G298" s="32" t="str">
        <f t="shared" si="9"/>
        <v/>
      </c>
      <c r="H298" s="35" t="str">
        <f t="array" ref="H298">IF(
  ISBLANK(C298),
  "",
  IF(
    ISBLANK(D298),
    (
      (
        G298
        + (LEN(C298)-LEN(SUBSTITUTE(UPPER(C298),"R","")))
        + (LEN(C298)-LEN(SUBSTITUTE(UPPER(C298),"Y","")))
        + (LEN(C298)-LEN(SUBSTITUTE(UPPER(C298),"M","")))
        + (LEN(C298)-LEN(SUBSTITUTE(UPPER(C298),"K","")))
        + (LEN(C298)-LEN(SUBSTITUTE(UPPER(C298),"S","")))
        + (LEN(C298)-LEN(SUBSTITUTE(UPPER(C298),"W","")))
        + 2*(LEN(C298)-LEN(SUBSTITUTE(UPPER(C298),"B","")))
        + 2*(LEN(C298)-LEN(SUBSTITUTE(UPPER(C298),"D","")))
        + 2*(LEN(C298)-LEN(SUBSTITUTE(UPPER(C298),"H","")))
        + 2*(LEN(C298)-LEN(SUBSTITUTE(UPPER(C298),"V","")))
        + 3*(LEN(C298)-LEN(SUBSTITUTE(UPPER(C298),"N","")))
      )
      *
      INDEX(PrimerPrices!$C$2:$C$500,
        MATCH(TRIM(E298) &amp; "|" &amp; TRIM(F298),
        PrimerPrices!$D$2:$D$500, 0)
      )
    ),
    INDEX(ProbePrices!$D$2:$D$500,
      MATCH(TRIM(D298) &amp; "|" &amp; TRIM(E298) &amp; "|" &amp; TRIM(F298),
      ProbePrices!$E$2:$E$500, 0)
    )
  )
  + (LEN(C298)-LEN(SUBSTITUTE(C298,"+",""))) * 10
  + (LEN(UPPER(C298))-LEN(SUBSTITUTE(UPPER(C298),"I",""))) * 10
  + (LEN(C298)-LEN(SUBSTITUTE(C298,"*",""))) * 10
)</f>
        <v/>
      </c>
      <c r="I298" s="32" t="str">
        <f t="shared" si="10"/>
        <v/>
      </c>
      <c r="J298" s="32" t="str">
        <f t="shared" si="11"/>
        <v/>
      </c>
      <c r="K298" s="44"/>
      <c r="L298" s="4"/>
      <c r="M298" s="5"/>
      <c r="N298" s="5"/>
      <c r="O298" s="5"/>
      <c r="P298" s="5"/>
      <c r="Q298" s="5"/>
      <c r="R298" s="5"/>
      <c r="S298" s="5"/>
      <c r="T298" s="5"/>
      <c r="U298" s="37" t="str">
        <f t="shared" si="12"/>
        <v/>
      </c>
      <c r="V298" s="37" t="str">
        <f t="shared" si="13"/>
        <v/>
      </c>
      <c r="W298" s="37" t="str">
        <f t="shared" si="14"/>
        <v/>
      </c>
      <c r="X298" s="37" t="str">
        <f t="shared" si="15"/>
        <v/>
      </c>
      <c r="Y298" s="37" t="str">
        <f t="shared" si="16"/>
        <v/>
      </c>
      <c r="Z298" s="37" t="str">
        <f t="shared" si="17"/>
        <v/>
      </c>
      <c r="AA298" s="38"/>
    </row>
    <row r="299" spans="1:27" ht="13.5" customHeight="1" x14ac:dyDescent="0.3">
      <c r="A299" s="39">
        <v>276</v>
      </c>
      <c r="B299" s="33"/>
      <c r="C299" s="33"/>
      <c r="D299" s="33"/>
      <c r="E299" s="34"/>
      <c r="F299" s="33"/>
      <c r="G299" s="32" t="str">
        <f t="shared" si="9"/>
        <v/>
      </c>
      <c r="H299" s="35" t="str">
        <f t="array" ref="H299">IF(
  ISBLANK(C299),
  "",
  IF(
    ISBLANK(D299),
    (
      (
        G299
        + (LEN(C299)-LEN(SUBSTITUTE(UPPER(C299),"R","")))
        + (LEN(C299)-LEN(SUBSTITUTE(UPPER(C299),"Y","")))
        + (LEN(C299)-LEN(SUBSTITUTE(UPPER(C299),"M","")))
        + (LEN(C299)-LEN(SUBSTITUTE(UPPER(C299),"K","")))
        + (LEN(C299)-LEN(SUBSTITUTE(UPPER(C299),"S","")))
        + (LEN(C299)-LEN(SUBSTITUTE(UPPER(C299),"W","")))
        + 2*(LEN(C299)-LEN(SUBSTITUTE(UPPER(C299),"B","")))
        + 2*(LEN(C299)-LEN(SUBSTITUTE(UPPER(C299),"D","")))
        + 2*(LEN(C299)-LEN(SUBSTITUTE(UPPER(C299),"H","")))
        + 2*(LEN(C299)-LEN(SUBSTITUTE(UPPER(C299),"V","")))
        + 3*(LEN(C299)-LEN(SUBSTITUTE(UPPER(C299),"N","")))
      )
      *
      INDEX(PrimerPrices!$C$2:$C$500,
        MATCH(TRIM(E299) &amp; "|" &amp; TRIM(F299),
        PrimerPrices!$D$2:$D$500, 0)
      )
    ),
    INDEX(ProbePrices!$D$2:$D$500,
      MATCH(TRIM(D299) &amp; "|" &amp; TRIM(E299) &amp; "|" &amp; TRIM(F299),
      ProbePrices!$E$2:$E$500, 0)
    )
  )
  + (LEN(C299)-LEN(SUBSTITUTE(C299,"+",""))) * 10
  + (LEN(UPPER(C299))-LEN(SUBSTITUTE(UPPER(C299),"I",""))) * 10
  + (LEN(C299)-LEN(SUBSTITUTE(C299,"*",""))) * 10
)</f>
        <v/>
      </c>
      <c r="I299" s="32" t="str">
        <f t="shared" si="10"/>
        <v/>
      </c>
      <c r="J299" s="32" t="str">
        <f t="shared" si="11"/>
        <v/>
      </c>
      <c r="K299" s="44"/>
      <c r="L299" s="4"/>
      <c r="M299" s="5"/>
      <c r="N299" s="5"/>
      <c r="O299" s="5"/>
      <c r="P299" s="5"/>
      <c r="Q299" s="5"/>
      <c r="R299" s="5"/>
      <c r="S299" s="5"/>
      <c r="T299" s="5"/>
      <c r="U299" s="37" t="str">
        <f t="shared" si="12"/>
        <v/>
      </c>
      <c r="V299" s="37" t="str">
        <f t="shared" si="13"/>
        <v/>
      </c>
      <c r="W299" s="37" t="str">
        <f t="shared" si="14"/>
        <v/>
      </c>
      <c r="X299" s="37" t="str">
        <f t="shared" si="15"/>
        <v/>
      </c>
      <c r="Y299" s="37" t="str">
        <f t="shared" si="16"/>
        <v/>
      </c>
      <c r="Z299" s="37" t="str">
        <f t="shared" si="17"/>
        <v/>
      </c>
      <c r="AA299" s="38"/>
    </row>
    <row r="300" spans="1:27" ht="13.5" customHeight="1" x14ac:dyDescent="0.3">
      <c r="A300" s="39">
        <v>277</v>
      </c>
      <c r="B300" s="33"/>
      <c r="C300" s="33"/>
      <c r="D300" s="33"/>
      <c r="E300" s="34"/>
      <c r="F300" s="33"/>
      <c r="G300" s="32" t="str">
        <f t="shared" si="9"/>
        <v/>
      </c>
      <c r="H300" s="35" t="str">
        <f t="array" ref="H300">IF(
  ISBLANK(C300),
  "",
  IF(
    ISBLANK(D300),
    (
      (
        G300
        + (LEN(C300)-LEN(SUBSTITUTE(UPPER(C300),"R","")))
        + (LEN(C300)-LEN(SUBSTITUTE(UPPER(C300),"Y","")))
        + (LEN(C300)-LEN(SUBSTITUTE(UPPER(C300),"M","")))
        + (LEN(C300)-LEN(SUBSTITUTE(UPPER(C300),"K","")))
        + (LEN(C300)-LEN(SUBSTITUTE(UPPER(C300),"S","")))
        + (LEN(C300)-LEN(SUBSTITUTE(UPPER(C300),"W","")))
        + 2*(LEN(C300)-LEN(SUBSTITUTE(UPPER(C300),"B","")))
        + 2*(LEN(C300)-LEN(SUBSTITUTE(UPPER(C300),"D","")))
        + 2*(LEN(C300)-LEN(SUBSTITUTE(UPPER(C300),"H","")))
        + 2*(LEN(C300)-LEN(SUBSTITUTE(UPPER(C300),"V","")))
        + 3*(LEN(C300)-LEN(SUBSTITUTE(UPPER(C300),"N","")))
      )
      *
      INDEX(PrimerPrices!$C$2:$C$500,
        MATCH(TRIM(E300) &amp; "|" &amp; TRIM(F300),
        PrimerPrices!$D$2:$D$500, 0)
      )
    ),
    INDEX(ProbePrices!$D$2:$D$500,
      MATCH(TRIM(D300) &amp; "|" &amp; TRIM(E300) &amp; "|" &amp; TRIM(F300),
      ProbePrices!$E$2:$E$500, 0)
    )
  )
  + (LEN(C300)-LEN(SUBSTITUTE(C300,"+",""))) * 10
  + (LEN(UPPER(C300))-LEN(SUBSTITUTE(UPPER(C300),"I",""))) * 10
  + (LEN(C300)-LEN(SUBSTITUTE(C300,"*",""))) * 10
)</f>
        <v/>
      </c>
      <c r="I300" s="32" t="str">
        <f t="shared" si="10"/>
        <v/>
      </c>
      <c r="J300" s="32" t="str">
        <f t="shared" si="11"/>
        <v/>
      </c>
      <c r="K300" s="44"/>
      <c r="L300" s="4"/>
      <c r="M300" s="5"/>
      <c r="N300" s="5"/>
      <c r="O300" s="5"/>
      <c r="P300" s="5"/>
      <c r="Q300" s="5"/>
      <c r="R300" s="5"/>
      <c r="S300" s="5"/>
      <c r="T300" s="5"/>
      <c r="U300" s="37" t="str">
        <f t="shared" si="12"/>
        <v/>
      </c>
      <c r="V300" s="37" t="str">
        <f t="shared" si="13"/>
        <v/>
      </c>
      <c r="W300" s="37" t="str">
        <f t="shared" si="14"/>
        <v/>
      </c>
      <c r="X300" s="37" t="str">
        <f t="shared" si="15"/>
        <v/>
      </c>
      <c r="Y300" s="37" t="str">
        <f t="shared" si="16"/>
        <v/>
      </c>
      <c r="Z300" s="37" t="str">
        <f t="shared" si="17"/>
        <v/>
      </c>
      <c r="AA300" s="38"/>
    </row>
    <row r="301" spans="1:27" ht="13.5" customHeight="1" x14ac:dyDescent="0.3">
      <c r="A301" s="39">
        <v>278</v>
      </c>
      <c r="B301" s="33"/>
      <c r="C301" s="33"/>
      <c r="D301" s="33"/>
      <c r="E301" s="34"/>
      <c r="F301" s="33"/>
      <c r="G301" s="32" t="str">
        <f t="shared" si="9"/>
        <v/>
      </c>
      <c r="H301" s="35" t="str">
        <f t="array" ref="H301">IF(
  ISBLANK(C301),
  "",
  IF(
    ISBLANK(D301),
    (
      (
        G301
        + (LEN(C301)-LEN(SUBSTITUTE(UPPER(C301),"R","")))
        + (LEN(C301)-LEN(SUBSTITUTE(UPPER(C301),"Y","")))
        + (LEN(C301)-LEN(SUBSTITUTE(UPPER(C301),"M","")))
        + (LEN(C301)-LEN(SUBSTITUTE(UPPER(C301),"K","")))
        + (LEN(C301)-LEN(SUBSTITUTE(UPPER(C301),"S","")))
        + (LEN(C301)-LEN(SUBSTITUTE(UPPER(C301),"W","")))
        + 2*(LEN(C301)-LEN(SUBSTITUTE(UPPER(C301),"B","")))
        + 2*(LEN(C301)-LEN(SUBSTITUTE(UPPER(C301),"D","")))
        + 2*(LEN(C301)-LEN(SUBSTITUTE(UPPER(C301),"H","")))
        + 2*(LEN(C301)-LEN(SUBSTITUTE(UPPER(C301),"V","")))
        + 3*(LEN(C301)-LEN(SUBSTITUTE(UPPER(C301),"N","")))
      )
      *
      INDEX(PrimerPrices!$C$2:$C$500,
        MATCH(TRIM(E301) &amp; "|" &amp; TRIM(F301),
        PrimerPrices!$D$2:$D$500, 0)
      )
    ),
    INDEX(ProbePrices!$D$2:$D$500,
      MATCH(TRIM(D301) &amp; "|" &amp; TRIM(E301) &amp; "|" &amp; TRIM(F301),
      ProbePrices!$E$2:$E$500, 0)
    )
  )
  + (LEN(C301)-LEN(SUBSTITUTE(C301,"+",""))) * 10
  + (LEN(UPPER(C301))-LEN(SUBSTITUTE(UPPER(C301),"I",""))) * 10
  + (LEN(C301)-LEN(SUBSTITUTE(C301,"*",""))) * 10
)</f>
        <v/>
      </c>
      <c r="I301" s="32" t="str">
        <f t="shared" si="10"/>
        <v/>
      </c>
      <c r="J301" s="32" t="str">
        <f t="shared" si="11"/>
        <v/>
      </c>
      <c r="K301" s="44"/>
      <c r="L301" s="4"/>
      <c r="M301" s="5"/>
      <c r="N301" s="5"/>
      <c r="O301" s="5"/>
      <c r="P301" s="5"/>
      <c r="Q301" s="5"/>
      <c r="R301" s="5"/>
      <c r="S301" s="5"/>
      <c r="T301" s="5"/>
      <c r="U301" s="37" t="str">
        <f t="shared" si="12"/>
        <v/>
      </c>
      <c r="V301" s="37" t="str">
        <f t="shared" si="13"/>
        <v/>
      </c>
      <c r="W301" s="37" t="str">
        <f t="shared" si="14"/>
        <v/>
      </c>
      <c r="X301" s="37" t="str">
        <f t="shared" si="15"/>
        <v/>
      </c>
      <c r="Y301" s="37" t="str">
        <f t="shared" si="16"/>
        <v/>
      </c>
      <c r="Z301" s="37" t="str">
        <f t="shared" si="17"/>
        <v/>
      </c>
      <c r="AA301" s="38"/>
    </row>
    <row r="302" spans="1:27" ht="13.5" customHeight="1" x14ac:dyDescent="0.3">
      <c r="A302" s="39">
        <v>279</v>
      </c>
      <c r="B302" s="33"/>
      <c r="C302" s="33"/>
      <c r="D302" s="33"/>
      <c r="E302" s="34"/>
      <c r="F302" s="33"/>
      <c r="G302" s="32" t="str">
        <f t="shared" si="9"/>
        <v/>
      </c>
      <c r="H302" s="35" t="str">
        <f t="array" ref="H302">IF(
  ISBLANK(C302),
  "",
  IF(
    ISBLANK(D302),
    (
      (
        G302
        + (LEN(C302)-LEN(SUBSTITUTE(UPPER(C302),"R","")))
        + (LEN(C302)-LEN(SUBSTITUTE(UPPER(C302),"Y","")))
        + (LEN(C302)-LEN(SUBSTITUTE(UPPER(C302),"M","")))
        + (LEN(C302)-LEN(SUBSTITUTE(UPPER(C302),"K","")))
        + (LEN(C302)-LEN(SUBSTITUTE(UPPER(C302),"S","")))
        + (LEN(C302)-LEN(SUBSTITUTE(UPPER(C302),"W","")))
        + 2*(LEN(C302)-LEN(SUBSTITUTE(UPPER(C302),"B","")))
        + 2*(LEN(C302)-LEN(SUBSTITUTE(UPPER(C302),"D","")))
        + 2*(LEN(C302)-LEN(SUBSTITUTE(UPPER(C302),"H","")))
        + 2*(LEN(C302)-LEN(SUBSTITUTE(UPPER(C302),"V","")))
        + 3*(LEN(C302)-LEN(SUBSTITUTE(UPPER(C302),"N","")))
      )
      *
      INDEX(PrimerPrices!$C$2:$C$500,
        MATCH(TRIM(E302) &amp; "|" &amp; TRIM(F302),
        PrimerPrices!$D$2:$D$500, 0)
      )
    ),
    INDEX(ProbePrices!$D$2:$D$500,
      MATCH(TRIM(D302) &amp; "|" &amp; TRIM(E302) &amp; "|" &amp; TRIM(F302),
      ProbePrices!$E$2:$E$500, 0)
    )
  )
  + (LEN(C302)-LEN(SUBSTITUTE(C302,"+",""))) * 10
  + (LEN(UPPER(C302))-LEN(SUBSTITUTE(UPPER(C302),"I",""))) * 10
  + (LEN(C302)-LEN(SUBSTITUTE(C302,"*",""))) * 10
)</f>
        <v/>
      </c>
      <c r="I302" s="32" t="str">
        <f t="shared" si="10"/>
        <v/>
      </c>
      <c r="J302" s="32" t="str">
        <f t="shared" si="11"/>
        <v/>
      </c>
      <c r="K302" s="44"/>
      <c r="L302" s="4"/>
      <c r="M302" s="5"/>
      <c r="N302" s="5"/>
      <c r="O302" s="5"/>
      <c r="P302" s="5"/>
      <c r="Q302" s="5"/>
      <c r="R302" s="5"/>
      <c r="S302" s="5"/>
      <c r="T302" s="5"/>
      <c r="U302" s="37" t="str">
        <f t="shared" si="12"/>
        <v/>
      </c>
      <c r="V302" s="37" t="str">
        <f t="shared" si="13"/>
        <v/>
      </c>
      <c r="W302" s="37" t="str">
        <f t="shared" si="14"/>
        <v/>
      </c>
      <c r="X302" s="37" t="str">
        <f t="shared" si="15"/>
        <v/>
      </c>
      <c r="Y302" s="37" t="str">
        <f t="shared" si="16"/>
        <v/>
      </c>
      <c r="Z302" s="37" t="str">
        <f t="shared" si="17"/>
        <v/>
      </c>
      <c r="AA302" s="38"/>
    </row>
    <row r="303" spans="1:27" ht="13.5" customHeight="1" x14ac:dyDescent="0.3">
      <c r="A303" s="39">
        <v>280</v>
      </c>
      <c r="B303" s="33"/>
      <c r="C303" s="33"/>
      <c r="D303" s="33"/>
      <c r="E303" s="34"/>
      <c r="F303" s="33"/>
      <c r="G303" s="32" t="str">
        <f t="shared" si="9"/>
        <v/>
      </c>
      <c r="H303" s="35" t="str">
        <f t="array" ref="H303">IF(
  ISBLANK(C303),
  "",
  IF(
    ISBLANK(D303),
    (
      (
        G303
        + (LEN(C303)-LEN(SUBSTITUTE(UPPER(C303),"R","")))
        + (LEN(C303)-LEN(SUBSTITUTE(UPPER(C303),"Y","")))
        + (LEN(C303)-LEN(SUBSTITUTE(UPPER(C303),"M","")))
        + (LEN(C303)-LEN(SUBSTITUTE(UPPER(C303),"K","")))
        + (LEN(C303)-LEN(SUBSTITUTE(UPPER(C303),"S","")))
        + (LEN(C303)-LEN(SUBSTITUTE(UPPER(C303),"W","")))
        + 2*(LEN(C303)-LEN(SUBSTITUTE(UPPER(C303),"B","")))
        + 2*(LEN(C303)-LEN(SUBSTITUTE(UPPER(C303),"D","")))
        + 2*(LEN(C303)-LEN(SUBSTITUTE(UPPER(C303),"H","")))
        + 2*(LEN(C303)-LEN(SUBSTITUTE(UPPER(C303),"V","")))
        + 3*(LEN(C303)-LEN(SUBSTITUTE(UPPER(C303),"N","")))
      )
      *
      INDEX(PrimerPrices!$C$2:$C$500,
        MATCH(TRIM(E303) &amp; "|" &amp; TRIM(F303),
        PrimerPrices!$D$2:$D$500, 0)
      )
    ),
    INDEX(ProbePrices!$D$2:$D$500,
      MATCH(TRIM(D303) &amp; "|" &amp; TRIM(E303) &amp; "|" &amp; TRIM(F303),
      ProbePrices!$E$2:$E$500, 0)
    )
  )
  + (LEN(C303)-LEN(SUBSTITUTE(C303,"+",""))) * 10
  + (LEN(UPPER(C303))-LEN(SUBSTITUTE(UPPER(C303),"I",""))) * 10
  + (LEN(C303)-LEN(SUBSTITUTE(C303,"*",""))) * 10
)</f>
        <v/>
      </c>
      <c r="I303" s="32" t="str">
        <f t="shared" si="10"/>
        <v/>
      </c>
      <c r="J303" s="32" t="str">
        <f t="shared" si="11"/>
        <v/>
      </c>
      <c r="K303" s="44"/>
      <c r="L303" s="4"/>
      <c r="M303" s="5"/>
      <c r="N303" s="5"/>
      <c r="O303" s="5"/>
      <c r="P303" s="5"/>
      <c r="Q303" s="5"/>
      <c r="R303" s="5"/>
      <c r="S303" s="5"/>
      <c r="T303" s="5"/>
      <c r="U303" s="37" t="str">
        <f t="shared" si="12"/>
        <v/>
      </c>
      <c r="V303" s="37" t="str">
        <f t="shared" si="13"/>
        <v/>
      </c>
      <c r="W303" s="37" t="str">
        <f t="shared" si="14"/>
        <v/>
      </c>
      <c r="X303" s="37" t="str">
        <f t="shared" si="15"/>
        <v/>
      </c>
      <c r="Y303" s="37" t="str">
        <f t="shared" si="16"/>
        <v/>
      </c>
      <c r="Z303" s="37" t="str">
        <f t="shared" si="17"/>
        <v/>
      </c>
      <c r="AA303" s="38"/>
    </row>
    <row r="304" spans="1:27" ht="13.5" customHeight="1" x14ac:dyDescent="0.3">
      <c r="A304" s="39">
        <v>281</v>
      </c>
      <c r="B304" s="33"/>
      <c r="C304" s="33"/>
      <c r="D304" s="33"/>
      <c r="E304" s="34"/>
      <c r="F304" s="33"/>
      <c r="G304" s="32" t="str">
        <f t="shared" si="9"/>
        <v/>
      </c>
      <c r="H304" s="35" t="str">
        <f t="array" ref="H304">IF(
  ISBLANK(C304),
  "",
  IF(
    ISBLANK(D304),
    (
      (
        G304
        + (LEN(C304)-LEN(SUBSTITUTE(UPPER(C304),"R","")))
        + (LEN(C304)-LEN(SUBSTITUTE(UPPER(C304),"Y","")))
        + (LEN(C304)-LEN(SUBSTITUTE(UPPER(C304),"M","")))
        + (LEN(C304)-LEN(SUBSTITUTE(UPPER(C304),"K","")))
        + (LEN(C304)-LEN(SUBSTITUTE(UPPER(C304),"S","")))
        + (LEN(C304)-LEN(SUBSTITUTE(UPPER(C304),"W","")))
        + 2*(LEN(C304)-LEN(SUBSTITUTE(UPPER(C304),"B","")))
        + 2*(LEN(C304)-LEN(SUBSTITUTE(UPPER(C304),"D","")))
        + 2*(LEN(C304)-LEN(SUBSTITUTE(UPPER(C304),"H","")))
        + 2*(LEN(C304)-LEN(SUBSTITUTE(UPPER(C304),"V","")))
        + 3*(LEN(C304)-LEN(SUBSTITUTE(UPPER(C304),"N","")))
      )
      *
      INDEX(PrimerPrices!$C$2:$C$500,
        MATCH(TRIM(E304) &amp; "|" &amp; TRIM(F304),
        PrimerPrices!$D$2:$D$500, 0)
      )
    ),
    INDEX(ProbePrices!$D$2:$D$500,
      MATCH(TRIM(D304) &amp; "|" &amp; TRIM(E304) &amp; "|" &amp; TRIM(F304),
      ProbePrices!$E$2:$E$500, 0)
    )
  )
  + (LEN(C304)-LEN(SUBSTITUTE(C304,"+",""))) * 10
  + (LEN(UPPER(C304))-LEN(SUBSTITUTE(UPPER(C304),"I",""))) * 10
  + (LEN(C304)-LEN(SUBSTITUTE(C304,"*",""))) * 10
)</f>
        <v/>
      </c>
      <c r="I304" s="32" t="str">
        <f t="shared" si="10"/>
        <v/>
      </c>
      <c r="J304" s="32" t="str">
        <f t="shared" si="11"/>
        <v/>
      </c>
      <c r="K304" s="44"/>
      <c r="L304" s="4"/>
      <c r="M304" s="5"/>
      <c r="N304" s="5"/>
      <c r="O304" s="5"/>
      <c r="P304" s="5"/>
      <c r="Q304" s="5"/>
      <c r="R304" s="5"/>
      <c r="S304" s="5"/>
      <c r="T304" s="5"/>
      <c r="U304" s="37" t="str">
        <f t="shared" si="12"/>
        <v/>
      </c>
      <c r="V304" s="37" t="str">
        <f t="shared" si="13"/>
        <v/>
      </c>
      <c r="W304" s="37" t="str">
        <f t="shared" si="14"/>
        <v/>
      </c>
      <c r="X304" s="37" t="str">
        <f t="shared" si="15"/>
        <v/>
      </c>
      <c r="Y304" s="37" t="str">
        <f t="shared" si="16"/>
        <v/>
      </c>
      <c r="Z304" s="37" t="str">
        <f t="shared" si="17"/>
        <v/>
      </c>
      <c r="AA304" s="38"/>
    </row>
    <row r="305" spans="1:27" ht="13.5" customHeight="1" x14ac:dyDescent="0.3">
      <c r="A305" s="39">
        <v>282</v>
      </c>
      <c r="B305" s="33"/>
      <c r="C305" s="33"/>
      <c r="D305" s="33"/>
      <c r="E305" s="34"/>
      <c r="F305" s="33"/>
      <c r="G305" s="32" t="str">
        <f t="shared" si="9"/>
        <v/>
      </c>
      <c r="H305" s="35" t="str">
        <f t="array" ref="H305">IF(
  ISBLANK(C305),
  "",
  IF(
    ISBLANK(D305),
    (
      (
        G305
        + (LEN(C305)-LEN(SUBSTITUTE(UPPER(C305),"R","")))
        + (LEN(C305)-LEN(SUBSTITUTE(UPPER(C305),"Y","")))
        + (LEN(C305)-LEN(SUBSTITUTE(UPPER(C305),"M","")))
        + (LEN(C305)-LEN(SUBSTITUTE(UPPER(C305),"K","")))
        + (LEN(C305)-LEN(SUBSTITUTE(UPPER(C305),"S","")))
        + (LEN(C305)-LEN(SUBSTITUTE(UPPER(C305),"W","")))
        + 2*(LEN(C305)-LEN(SUBSTITUTE(UPPER(C305),"B","")))
        + 2*(LEN(C305)-LEN(SUBSTITUTE(UPPER(C305),"D","")))
        + 2*(LEN(C305)-LEN(SUBSTITUTE(UPPER(C305),"H","")))
        + 2*(LEN(C305)-LEN(SUBSTITUTE(UPPER(C305),"V","")))
        + 3*(LEN(C305)-LEN(SUBSTITUTE(UPPER(C305),"N","")))
      )
      *
      INDEX(PrimerPrices!$C$2:$C$500,
        MATCH(TRIM(E305) &amp; "|" &amp; TRIM(F305),
        PrimerPrices!$D$2:$D$500, 0)
      )
    ),
    INDEX(ProbePrices!$D$2:$D$500,
      MATCH(TRIM(D305) &amp; "|" &amp; TRIM(E305) &amp; "|" &amp; TRIM(F305),
      ProbePrices!$E$2:$E$500, 0)
    )
  )
  + (LEN(C305)-LEN(SUBSTITUTE(C305,"+",""))) * 10
  + (LEN(UPPER(C305))-LEN(SUBSTITUTE(UPPER(C305),"I",""))) * 10
  + (LEN(C305)-LEN(SUBSTITUTE(C305,"*",""))) * 10
)</f>
        <v/>
      </c>
      <c r="I305" s="32" t="str">
        <f t="shared" si="10"/>
        <v/>
      </c>
      <c r="J305" s="32" t="str">
        <f t="shared" si="11"/>
        <v/>
      </c>
      <c r="K305" s="44"/>
      <c r="L305" s="4"/>
      <c r="M305" s="5"/>
      <c r="N305" s="5"/>
      <c r="O305" s="5"/>
      <c r="P305" s="5"/>
      <c r="Q305" s="5"/>
      <c r="R305" s="5"/>
      <c r="S305" s="5"/>
      <c r="T305" s="5"/>
      <c r="U305" s="37" t="str">
        <f t="shared" si="12"/>
        <v/>
      </c>
      <c r="V305" s="37" t="str">
        <f t="shared" si="13"/>
        <v/>
      </c>
      <c r="W305" s="37" t="str">
        <f t="shared" si="14"/>
        <v/>
      </c>
      <c r="X305" s="37" t="str">
        <f t="shared" si="15"/>
        <v/>
      </c>
      <c r="Y305" s="37" t="str">
        <f t="shared" si="16"/>
        <v/>
      </c>
      <c r="Z305" s="37" t="str">
        <f t="shared" si="17"/>
        <v/>
      </c>
      <c r="AA305" s="38"/>
    </row>
    <row r="306" spans="1:27" ht="13.5" customHeight="1" x14ac:dyDescent="0.3">
      <c r="A306" s="39">
        <v>283</v>
      </c>
      <c r="B306" s="33"/>
      <c r="C306" s="33"/>
      <c r="D306" s="33"/>
      <c r="E306" s="34"/>
      <c r="F306" s="33"/>
      <c r="G306" s="32" t="str">
        <f t="shared" si="9"/>
        <v/>
      </c>
      <c r="H306" s="35" t="str">
        <f t="array" ref="H306">IF(
  ISBLANK(C306),
  "",
  IF(
    ISBLANK(D306),
    (
      (
        G306
        + (LEN(C306)-LEN(SUBSTITUTE(UPPER(C306),"R","")))
        + (LEN(C306)-LEN(SUBSTITUTE(UPPER(C306),"Y","")))
        + (LEN(C306)-LEN(SUBSTITUTE(UPPER(C306),"M","")))
        + (LEN(C306)-LEN(SUBSTITUTE(UPPER(C306),"K","")))
        + (LEN(C306)-LEN(SUBSTITUTE(UPPER(C306),"S","")))
        + (LEN(C306)-LEN(SUBSTITUTE(UPPER(C306),"W","")))
        + 2*(LEN(C306)-LEN(SUBSTITUTE(UPPER(C306),"B","")))
        + 2*(LEN(C306)-LEN(SUBSTITUTE(UPPER(C306),"D","")))
        + 2*(LEN(C306)-LEN(SUBSTITUTE(UPPER(C306),"H","")))
        + 2*(LEN(C306)-LEN(SUBSTITUTE(UPPER(C306),"V","")))
        + 3*(LEN(C306)-LEN(SUBSTITUTE(UPPER(C306),"N","")))
      )
      *
      INDEX(PrimerPrices!$C$2:$C$500,
        MATCH(TRIM(E306) &amp; "|" &amp; TRIM(F306),
        PrimerPrices!$D$2:$D$500, 0)
      )
    ),
    INDEX(ProbePrices!$D$2:$D$500,
      MATCH(TRIM(D306) &amp; "|" &amp; TRIM(E306) &amp; "|" &amp; TRIM(F306),
      ProbePrices!$E$2:$E$500, 0)
    )
  )
  + (LEN(C306)-LEN(SUBSTITUTE(C306,"+",""))) * 10
  + (LEN(UPPER(C306))-LEN(SUBSTITUTE(UPPER(C306),"I",""))) * 10
  + (LEN(C306)-LEN(SUBSTITUTE(C306,"*",""))) * 10
)</f>
        <v/>
      </c>
      <c r="I306" s="32" t="str">
        <f t="shared" si="10"/>
        <v/>
      </c>
      <c r="J306" s="32" t="str">
        <f t="shared" si="11"/>
        <v/>
      </c>
      <c r="K306" s="44"/>
      <c r="L306" s="4"/>
      <c r="M306" s="5"/>
      <c r="N306" s="5"/>
      <c r="O306" s="5"/>
      <c r="P306" s="5"/>
      <c r="Q306" s="5"/>
      <c r="R306" s="5"/>
      <c r="S306" s="5"/>
      <c r="T306" s="5"/>
      <c r="U306" s="37" t="str">
        <f t="shared" si="12"/>
        <v/>
      </c>
      <c r="V306" s="37" t="str">
        <f t="shared" si="13"/>
        <v/>
      </c>
      <c r="W306" s="37" t="str">
        <f t="shared" si="14"/>
        <v/>
      </c>
      <c r="X306" s="37" t="str">
        <f t="shared" si="15"/>
        <v/>
      </c>
      <c r="Y306" s="37" t="str">
        <f t="shared" si="16"/>
        <v/>
      </c>
      <c r="Z306" s="37" t="str">
        <f t="shared" si="17"/>
        <v/>
      </c>
      <c r="AA306" s="38"/>
    </row>
    <row r="307" spans="1:27" ht="13.5" customHeight="1" x14ac:dyDescent="0.3">
      <c r="A307" s="39">
        <v>284</v>
      </c>
      <c r="B307" s="33"/>
      <c r="C307" s="33"/>
      <c r="D307" s="33"/>
      <c r="E307" s="34"/>
      <c r="F307" s="33"/>
      <c r="G307" s="32" t="str">
        <f t="shared" si="9"/>
        <v/>
      </c>
      <c r="H307" s="35" t="str">
        <f t="array" ref="H307">IF(
  ISBLANK(C307),
  "",
  IF(
    ISBLANK(D307),
    (
      (
        G307
        + (LEN(C307)-LEN(SUBSTITUTE(UPPER(C307),"R","")))
        + (LEN(C307)-LEN(SUBSTITUTE(UPPER(C307),"Y","")))
        + (LEN(C307)-LEN(SUBSTITUTE(UPPER(C307),"M","")))
        + (LEN(C307)-LEN(SUBSTITUTE(UPPER(C307),"K","")))
        + (LEN(C307)-LEN(SUBSTITUTE(UPPER(C307),"S","")))
        + (LEN(C307)-LEN(SUBSTITUTE(UPPER(C307),"W","")))
        + 2*(LEN(C307)-LEN(SUBSTITUTE(UPPER(C307),"B","")))
        + 2*(LEN(C307)-LEN(SUBSTITUTE(UPPER(C307),"D","")))
        + 2*(LEN(C307)-LEN(SUBSTITUTE(UPPER(C307),"H","")))
        + 2*(LEN(C307)-LEN(SUBSTITUTE(UPPER(C307),"V","")))
        + 3*(LEN(C307)-LEN(SUBSTITUTE(UPPER(C307),"N","")))
      )
      *
      INDEX(PrimerPrices!$C$2:$C$500,
        MATCH(TRIM(E307) &amp; "|" &amp; TRIM(F307),
        PrimerPrices!$D$2:$D$500, 0)
      )
    ),
    INDEX(ProbePrices!$D$2:$D$500,
      MATCH(TRIM(D307) &amp; "|" &amp; TRIM(E307) &amp; "|" &amp; TRIM(F307),
      ProbePrices!$E$2:$E$500, 0)
    )
  )
  + (LEN(C307)-LEN(SUBSTITUTE(C307,"+",""))) * 10
  + (LEN(UPPER(C307))-LEN(SUBSTITUTE(UPPER(C307),"I",""))) * 10
  + (LEN(C307)-LEN(SUBSTITUTE(C307,"*",""))) * 10
)</f>
        <v/>
      </c>
      <c r="I307" s="32" t="str">
        <f t="shared" si="10"/>
        <v/>
      </c>
      <c r="J307" s="32" t="str">
        <f t="shared" si="11"/>
        <v/>
      </c>
      <c r="K307" s="44"/>
      <c r="L307" s="4"/>
      <c r="M307" s="5"/>
      <c r="N307" s="5"/>
      <c r="O307" s="5"/>
      <c r="P307" s="5"/>
      <c r="Q307" s="5"/>
      <c r="R307" s="5"/>
      <c r="S307" s="5"/>
      <c r="T307" s="5"/>
      <c r="U307" s="37" t="str">
        <f t="shared" si="12"/>
        <v/>
      </c>
      <c r="V307" s="37" t="str">
        <f t="shared" si="13"/>
        <v/>
      </c>
      <c r="W307" s="37" t="str">
        <f t="shared" si="14"/>
        <v/>
      </c>
      <c r="X307" s="37" t="str">
        <f t="shared" si="15"/>
        <v/>
      </c>
      <c r="Y307" s="37" t="str">
        <f t="shared" si="16"/>
        <v/>
      </c>
      <c r="Z307" s="37" t="str">
        <f t="shared" si="17"/>
        <v/>
      </c>
      <c r="AA307" s="38"/>
    </row>
    <row r="308" spans="1:27" ht="13.5" customHeight="1" x14ac:dyDescent="0.3">
      <c r="A308" s="39">
        <v>285</v>
      </c>
      <c r="B308" s="33"/>
      <c r="C308" s="33"/>
      <c r="D308" s="33"/>
      <c r="E308" s="34"/>
      <c r="F308" s="33"/>
      <c r="G308" s="32" t="str">
        <f t="shared" si="9"/>
        <v/>
      </c>
      <c r="H308" s="35" t="str">
        <f t="array" ref="H308">IF(
  ISBLANK(C308),
  "",
  IF(
    ISBLANK(D308),
    (
      (
        G308
        + (LEN(C308)-LEN(SUBSTITUTE(UPPER(C308),"R","")))
        + (LEN(C308)-LEN(SUBSTITUTE(UPPER(C308),"Y","")))
        + (LEN(C308)-LEN(SUBSTITUTE(UPPER(C308),"M","")))
        + (LEN(C308)-LEN(SUBSTITUTE(UPPER(C308),"K","")))
        + (LEN(C308)-LEN(SUBSTITUTE(UPPER(C308),"S","")))
        + (LEN(C308)-LEN(SUBSTITUTE(UPPER(C308),"W","")))
        + 2*(LEN(C308)-LEN(SUBSTITUTE(UPPER(C308),"B","")))
        + 2*(LEN(C308)-LEN(SUBSTITUTE(UPPER(C308),"D","")))
        + 2*(LEN(C308)-LEN(SUBSTITUTE(UPPER(C308),"H","")))
        + 2*(LEN(C308)-LEN(SUBSTITUTE(UPPER(C308),"V","")))
        + 3*(LEN(C308)-LEN(SUBSTITUTE(UPPER(C308),"N","")))
      )
      *
      INDEX(PrimerPrices!$C$2:$C$500,
        MATCH(TRIM(E308) &amp; "|" &amp; TRIM(F308),
        PrimerPrices!$D$2:$D$500, 0)
      )
    ),
    INDEX(ProbePrices!$D$2:$D$500,
      MATCH(TRIM(D308) &amp; "|" &amp; TRIM(E308) &amp; "|" &amp; TRIM(F308),
      ProbePrices!$E$2:$E$500, 0)
    )
  )
  + (LEN(C308)-LEN(SUBSTITUTE(C308,"+",""))) * 10
  + (LEN(UPPER(C308))-LEN(SUBSTITUTE(UPPER(C308),"I",""))) * 10
  + (LEN(C308)-LEN(SUBSTITUTE(C308,"*",""))) * 10
)</f>
        <v/>
      </c>
      <c r="I308" s="32" t="str">
        <f t="shared" si="10"/>
        <v/>
      </c>
      <c r="J308" s="32" t="str">
        <f t="shared" si="11"/>
        <v/>
      </c>
      <c r="K308" s="44"/>
      <c r="L308" s="4"/>
      <c r="M308" s="5"/>
      <c r="N308" s="5"/>
      <c r="O308" s="5"/>
      <c r="P308" s="5"/>
      <c r="Q308" s="5"/>
      <c r="R308" s="5"/>
      <c r="S308" s="5"/>
      <c r="T308" s="5"/>
      <c r="U308" s="37" t="str">
        <f t="shared" si="12"/>
        <v/>
      </c>
      <c r="V308" s="37" t="str">
        <f t="shared" si="13"/>
        <v/>
      </c>
      <c r="W308" s="37" t="str">
        <f t="shared" si="14"/>
        <v/>
      </c>
      <c r="X308" s="37" t="str">
        <f t="shared" si="15"/>
        <v/>
      </c>
      <c r="Y308" s="37" t="str">
        <f t="shared" si="16"/>
        <v/>
      </c>
      <c r="Z308" s="37" t="str">
        <f t="shared" si="17"/>
        <v/>
      </c>
      <c r="AA308" s="38"/>
    </row>
    <row r="309" spans="1:27" ht="13.5" customHeight="1" x14ac:dyDescent="0.3">
      <c r="A309" s="39">
        <v>286</v>
      </c>
      <c r="B309" s="33"/>
      <c r="C309" s="33"/>
      <c r="D309" s="33"/>
      <c r="E309" s="34"/>
      <c r="F309" s="33"/>
      <c r="G309" s="32" t="str">
        <f t="shared" si="9"/>
        <v/>
      </c>
      <c r="H309" s="35" t="str">
        <f t="array" ref="H309">IF(
  ISBLANK(C309),
  "",
  IF(
    ISBLANK(D309),
    (
      (
        G309
        + (LEN(C309)-LEN(SUBSTITUTE(UPPER(C309),"R","")))
        + (LEN(C309)-LEN(SUBSTITUTE(UPPER(C309),"Y","")))
        + (LEN(C309)-LEN(SUBSTITUTE(UPPER(C309),"M","")))
        + (LEN(C309)-LEN(SUBSTITUTE(UPPER(C309),"K","")))
        + (LEN(C309)-LEN(SUBSTITUTE(UPPER(C309),"S","")))
        + (LEN(C309)-LEN(SUBSTITUTE(UPPER(C309),"W","")))
        + 2*(LEN(C309)-LEN(SUBSTITUTE(UPPER(C309),"B","")))
        + 2*(LEN(C309)-LEN(SUBSTITUTE(UPPER(C309),"D","")))
        + 2*(LEN(C309)-LEN(SUBSTITUTE(UPPER(C309),"H","")))
        + 2*(LEN(C309)-LEN(SUBSTITUTE(UPPER(C309),"V","")))
        + 3*(LEN(C309)-LEN(SUBSTITUTE(UPPER(C309),"N","")))
      )
      *
      INDEX(PrimerPrices!$C$2:$C$500,
        MATCH(TRIM(E309) &amp; "|" &amp; TRIM(F309),
        PrimerPrices!$D$2:$D$500, 0)
      )
    ),
    INDEX(ProbePrices!$D$2:$D$500,
      MATCH(TRIM(D309) &amp; "|" &amp; TRIM(E309) &amp; "|" &amp; TRIM(F309),
      ProbePrices!$E$2:$E$500, 0)
    )
  )
  + (LEN(C309)-LEN(SUBSTITUTE(C309,"+",""))) * 10
  + (LEN(UPPER(C309))-LEN(SUBSTITUTE(UPPER(C309),"I",""))) * 10
  + (LEN(C309)-LEN(SUBSTITUTE(C309,"*",""))) * 10
)</f>
        <v/>
      </c>
      <c r="I309" s="32" t="str">
        <f t="shared" si="10"/>
        <v/>
      </c>
      <c r="J309" s="32" t="str">
        <f t="shared" si="11"/>
        <v/>
      </c>
      <c r="K309" s="44"/>
      <c r="L309" s="4"/>
      <c r="M309" s="5"/>
      <c r="N309" s="5"/>
      <c r="O309" s="5"/>
      <c r="P309" s="5"/>
      <c r="Q309" s="5"/>
      <c r="R309" s="5"/>
      <c r="S309" s="5"/>
      <c r="T309" s="5"/>
      <c r="U309" s="37" t="str">
        <f t="shared" si="12"/>
        <v/>
      </c>
      <c r="V309" s="37" t="str">
        <f t="shared" si="13"/>
        <v/>
      </c>
      <c r="W309" s="37" t="str">
        <f t="shared" si="14"/>
        <v/>
      </c>
      <c r="X309" s="37" t="str">
        <f t="shared" si="15"/>
        <v/>
      </c>
      <c r="Y309" s="37" t="str">
        <f t="shared" si="16"/>
        <v/>
      </c>
      <c r="Z309" s="37" t="str">
        <f t="shared" si="17"/>
        <v/>
      </c>
      <c r="AA309" s="38"/>
    </row>
    <row r="310" spans="1:27" ht="13.5" customHeight="1" x14ac:dyDescent="0.3">
      <c r="A310" s="39">
        <v>287</v>
      </c>
      <c r="B310" s="33"/>
      <c r="C310" s="33"/>
      <c r="D310" s="33"/>
      <c r="E310" s="34"/>
      <c r="F310" s="33"/>
      <c r="G310" s="32" t="str">
        <f t="shared" si="9"/>
        <v/>
      </c>
      <c r="H310" s="35" t="str">
        <f t="array" ref="H310">IF(
  ISBLANK(C310),
  "",
  IF(
    ISBLANK(D310),
    (
      (
        G310
        + (LEN(C310)-LEN(SUBSTITUTE(UPPER(C310),"R","")))
        + (LEN(C310)-LEN(SUBSTITUTE(UPPER(C310),"Y","")))
        + (LEN(C310)-LEN(SUBSTITUTE(UPPER(C310),"M","")))
        + (LEN(C310)-LEN(SUBSTITUTE(UPPER(C310),"K","")))
        + (LEN(C310)-LEN(SUBSTITUTE(UPPER(C310),"S","")))
        + (LEN(C310)-LEN(SUBSTITUTE(UPPER(C310),"W","")))
        + 2*(LEN(C310)-LEN(SUBSTITUTE(UPPER(C310),"B","")))
        + 2*(LEN(C310)-LEN(SUBSTITUTE(UPPER(C310),"D","")))
        + 2*(LEN(C310)-LEN(SUBSTITUTE(UPPER(C310),"H","")))
        + 2*(LEN(C310)-LEN(SUBSTITUTE(UPPER(C310),"V","")))
        + 3*(LEN(C310)-LEN(SUBSTITUTE(UPPER(C310),"N","")))
      )
      *
      INDEX(PrimerPrices!$C$2:$C$500,
        MATCH(TRIM(E310) &amp; "|" &amp; TRIM(F310),
        PrimerPrices!$D$2:$D$500, 0)
      )
    ),
    INDEX(ProbePrices!$D$2:$D$500,
      MATCH(TRIM(D310) &amp; "|" &amp; TRIM(E310) &amp; "|" &amp; TRIM(F310),
      ProbePrices!$E$2:$E$500, 0)
    )
  )
  + (LEN(C310)-LEN(SUBSTITUTE(C310,"+",""))) * 10
  + (LEN(UPPER(C310))-LEN(SUBSTITUTE(UPPER(C310),"I",""))) * 10
  + (LEN(C310)-LEN(SUBSTITUTE(C310,"*",""))) * 10
)</f>
        <v/>
      </c>
      <c r="I310" s="32" t="str">
        <f t="shared" si="10"/>
        <v/>
      </c>
      <c r="J310" s="32" t="str">
        <f t="shared" si="11"/>
        <v/>
      </c>
      <c r="K310" s="44"/>
      <c r="L310" s="4"/>
      <c r="M310" s="5"/>
      <c r="N310" s="5"/>
      <c r="O310" s="5"/>
      <c r="P310" s="5"/>
      <c r="Q310" s="5"/>
      <c r="R310" s="5"/>
      <c r="S310" s="5"/>
      <c r="T310" s="5"/>
      <c r="U310" s="37" t="str">
        <f t="shared" si="12"/>
        <v/>
      </c>
      <c r="V310" s="37" t="str">
        <f t="shared" si="13"/>
        <v/>
      </c>
      <c r="W310" s="37" t="str">
        <f t="shared" si="14"/>
        <v/>
      </c>
      <c r="X310" s="37" t="str">
        <f t="shared" si="15"/>
        <v/>
      </c>
      <c r="Y310" s="37" t="str">
        <f t="shared" si="16"/>
        <v/>
      </c>
      <c r="Z310" s="37" t="str">
        <f t="shared" si="17"/>
        <v/>
      </c>
      <c r="AA310" s="38"/>
    </row>
    <row r="311" spans="1:27" ht="13.5" customHeight="1" x14ac:dyDescent="0.3">
      <c r="A311" s="39">
        <v>288</v>
      </c>
      <c r="B311" s="33"/>
      <c r="C311" s="33"/>
      <c r="D311" s="33"/>
      <c r="E311" s="34"/>
      <c r="F311" s="33"/>
      <c r="G311" s="32" t="str">
        <f t="shared" si="9"/>
        <v/>
      </c>
      <c r="H311" s="35" t="str">
        <f t="array" ref="H311">IF(
  ISBLANK(C311),
  "",
  IF(
    ISBLANK(D311),
    (
      (
        G311
        + (LEN(C311)-LEN(SUBSTITUTE(UPPER(C311),"R","")))
        + (LEN(C311)-LEN(SUBSTITUTE(UPPER(C311),"Y","")))
        + (LEN(C311)-LEN(SUBSTITUTE(UPPER(C311),"M","")))
        + (LEN(C311)-LEN(SUBSTITUTE(UPPER(C311),"K","")))
        + (LEN(C311)-LEN(SUBSTITUTE(UPPER(C311),"S","")))
        + (LEN(C311)-LEN(SUBSTITUTE(UPPER(C311),"W","")))
        + 2*(LEN(C311)-LEN(SUBSTITUTE(UPPER(C311),"B","")))
        + 2*(LEN(C311)-LEN(SUBSTITUTE(UPPER(C311),"D","")))
        + 2*(LEN(C311)-LEN(SUBSTITUTE(UPPER(C311),"H","")))
        + 2*(LEN(C311)-LEN(SUBSTITUTE(UPPER(C311),"V","")))
        + 3*(LEN(C311)-LEN(SUBSTITUTE(UPPER(C311),"N","")))
      )
      *
      INDEX(PrimerPrices!$C$2:$C$500,
        MATCH(TRIM(E311) &amp; "|" &amp; TRIM(F311),
        PrimerPrices!$D$2:$D$500, 0)
      )
    ),
    INDEX(ProbePrices!$D$2:$D$500,
      MATCH(TRIM(D311) &amp; "|" &amp; TRIM(E311) &amp; "|" &amp; TRIM(F311),
      ProbePrices!$E$2:$E$500, 0)
    )
  )
  + (LEN(C311)-LEN(SUBSTITUTE(C311,"+",""))) * 10
  + (LEN(UPPER(C311))-LEN(SUBSTITUTE(UPPER(C311),"I",""))) * 10
  + (LEN(C311)-LEN(SUBSTITUTE(C311,"*",""))) * 10
)</f>
        <v/>
      </c>
      <c r="I311" s="32" t="str">
        <f t="shared" si="10"/>
        <v/>
      </c>
      <c r="J311" s="32" t="str">
        <f t="shared" si="11"/>
        <v/>
      </c>
      <c r="K311" s="44"/>
      <c r="L311" s="4"/>
      <c r="M311" s="5"/>
      <c r="N311" s="5"/>
      <c r="O311" s="5"/>
      <c r="P311" s="5"/>
      <c r="Q311" s="5"/>
      <c r="R311" s="5"/>
      <c r="S311" s="5"/>
      <c r="T311" s="5"/>
      <c r="U311" s="37" t="str">
        <f t="shared" si="12"/>
        <v/>
      </c>
      <c r="V311" s="37" t="str">
        <f t="shared" si="13"/>
        <v/>
      </c>
      <c r="W311" s="37" t="str">
        <f t="shared" si="14"/>
        <v/>
      </c>
      <c r="X311" s="37" t="str">
        <f t="shared" si="15"/>
        <v/>
      </c>
      <c r="Y311" s="37" t="str">
        <f t="shared" si="16"/>
        <v/>
      </c>
      <c r="Z311" s="37" t="str">
        <f t="shared" si="17"/>
        <v/>
      </c>
      <c r="AA311" s="38"/>
    </row>
    <row r="312" spans="1:27" ht="13.5" customHeight="1" x14ac:dyDescent="0.3">
      <c r="A312" s="39">
        <v>289</v>
      </c>
      <c r="B312" s="33"/>
      <c r="C312" s="33"/>
      <c r="D312" s="33"/>
      <c r="E312" s="34"/>
      <c r="F312" s="33"/>
      <c r="G312" s="32" t="str">
        <f t="shared" si="9"/>
        <v/>
      </c>
      <c r="H312" s="35" t="str">
        <f t="array" ref="H312">IF(
  ISBLANK(C312),
  "",
  IF(
    ISBLANK(D312),
    (
      (
        G312
        + (LEN(C312)-LEN(SUBSTITUTE(UPPER(C312),"R","")))
        + (LEN(C312)-LEN(SUBSTITUTE(UPPER(C312),"Y","")))
        + (LEN(C312)-LEN(SUBSTITUTE(UPPER(C312),"M","")))
        + (LEN(C312)-LEN(SUBSTITUTE(UPPER(C312),"K","")))
        + (LEN(C312)-LEN(SUBSTITUTE(UPPER(C312),"S","")))
        + (LEN(C312)-LEN(SUBSTITUTE(UPPER(C312),"W","")))
        + 2*(LEN(C312)-LEN(SUBSTITUTE(UPPER(C312),"B","")))
        + 2*(LEN(C312)-LEN(SUBSTITUTE(UPPER(C312),"D","")))
        + 2*(LEN(C312)-LEN(SUBSTITUTE(UPPER(C312),"H","")))
        + 2*(LEN(C312)-LEN(SUBSTITUTE(UPPER(C312),"V","")))
        + 3*(LEN(C312)-LEN(SUBSTITUTE(UPPER(C312),"N","")))
      )
      *
      INDEX(PrimerPrices!$C$2:$C$500,
        MATCH(TRIM(E312) &amp; "|" &amp; TRIM(F312),
        PrimerPrices!$D$2:$D$500, 0)
      )
    ),
    INDEX(ProbePrices!$D$2:$D$500,
      MATCH(TRIM(D312) &amp; "|" &amp; TRIM(E312) &amp; "|" &amp; TRIM(F312),
      ProbePrices!$E$2:$E$500, 0)
    )
  )
  + (LEN(C312)-LEN(SUBSTITUTE(C312,"+",""))) * 10
  + (LEN(UPPER(C312))-LEN(SUBSTITUTE(UPPER(C312),"I",""))) * 10
  + (LEN(C312)-LEN(SUBSTITUTE(C312,"*",""))) * 10
)</f>
        <v/>
      </c>
      <c r="I312" s="32" t="str">
        <f t="shared" si="10"/>
        <v/>
      </c>
      <c r="J312" s="32" t="str">
        <f t="shared" si="11"/>
        <v/>
      </c>
      <c r="K312" s="44"/>
      <c r="L312" s="4"/>
      <c r="M312" s="5"/>
      <c r="N312" s="5"/>
      <c r="O312" s="5"/>
      <c r="P312" s="5"/>
      <c r="Q312" s="5"/>
      <c r="R312" s="5"/>
      <c r="S312" s="5"/>
      <c r="T312" s="5"/>
      <c r="U312" s="37" t="str">
        <f t="shared" si="12"/>
        <v/>
      </c>
      <c r="V312" s="37" t="str">
        <f t="shared" si="13"/>
        <v/>
      </c>
      <c r="W312" s="37" t="str">
        <f t="shared" si="14"/>
        <v/>
      </c>
      <c r="X312" s="37" t="str">
        <f t="shared" si="15"/>
        <v/>
      </c>
      <c r="Y312" s="37" t="str">
        <f t="shared" si="16"/>
        <v/>
      </c>
      <c r="Z312" s="37" t="str">
        <f t="shared" si="17"/>
        <v/>
      </c>
      <c r="AA312" s="38"/>
    </row>
    <row r="313" spans="1:27" ht="13.5" customHeight="1" x14ac:dyDescent="0.3">
      <c r="A313" s="39">
        <v>290</v>
      </c>
      <c r="B313" s="33"/>
      <c r="C313" s="33"/>
      <c r="D313" s="33"/>
      <c r="E313" s="34"/>
      <c r="F313" s="33"/>
      <c r="G313" s="32" t="str">
        <f t="shared" si="9"/>
        <v/>
      </c>
      <c r="H313" s="35" t="str">
        <f t="array" ref="H313">IF(
  ISBLANK(C313),
  "",
  IF(
    ISBLANK(D313),
    (
      (
        G313
        + (LEN(C313)-LEN(SUBSTITUTE(UPPER(C313),"R","")))
        + (LEN(C313)-LEN(SUBSTITUTE(UPPER(C313),"Y","")))
        + (LEN(C313)-LEN(SUBSTITUTE(UPPER(C313),"M","")))
        + (LEN(C313)-LEN(SUBSTITUTE(UPPER(C313),"K","")))
        + (LEN(C313)-LEN(SUBSTITUTE(UPPER(C313),"S","")))
        + (LEN(C313)-LEN(SUBSTITUTE(UPPER(C313),"W","")))
        + 2*(LEN(C313)-LEN(SUBSTITUTE(UPPER(C313),"B","")))
        + 2*(LEN(C313)-LEN(SUBSTITUTE(UPPER(C313),"D","")))
        + 2*(LEN(C313)-LEN(SUBSTITUTE(UPPER(C313),"H","")))
        + 2*(LEN(C313)-LEN(SUBSTITUTE(UPPER(C313),"V","")))
        + 3*(LEN(C313)-LEN(SUBSTITUTE(UPPER(C313),"N","")))
      )
      *
      INDEX(PrimerPrices!$C$2:$C$500,
        MATCH(TRIM(E313) &amp; "|" &amp; TRIM(F313),
        PrimerPrices!$D$2:$D$500, 0)
      )
    ),
    INDEX(ProbePrices!$D$2:$D$500,
      MATCH(TRIM(D313) &amp; "|" &amp; TRIM(E313) &amp; "|" &amp; TRIM(F313),
      ProbePrices!$E$2:$E$500, 0)
    )
  )
  + (LEN(C313)-LEN(SUBSTITUTE(C313,"+",""))) * 10
  + (LEN(UPPER(C313))-LEN(SUBSTITUTE(UPPER(C313),"I",""))) * 10
  + (LEN(C313)-LEN(SUBSTITUTE(C313,"*",""))) * 10
)</f>
        <v/>
      </c>
      <c r="I313" s="32" t="str">
        <f t="shared" si="10"/>
        <v/>
      </c>
      <c r="J313" s="32" t="str">
        <f t="shared" si="11"/>
        <v/>
      </c>
      <c r="K313" s="44"/>
      <c r="L313" s="4"/>
      <c r="M313" s="5"/>
      <c r="N313" s="5"/>
      <c r="O313" s="5"/>
      <c r="P313" s="5"/>
      <c r="Q313" s="5"/>
      <c r="R313" s="5"/>
      <c r="S313" s="5"/>
      <c r="T313" s="5"/>
      <c r="U313" s="37" t="str">
        <f t="shared" si="12"/>
        <v/>
      </c>
      <c r="V313" s="37" t="str">
        <f t="shared" si="13"/>
        <v/>
      </c>
      <c r="W313" s="37" t="str">
        <f t="shared" si="14"/>
        <v/>
      </c>
      <c r="X313" s="37" t="str">
        <f t="shared" si="15"/>
        <v/>
      </c>
      <c r="Y313" s="37" t="str">
        <f t="shared" si="16"/>
        <v/>
      </c>
      <c r="Z313" s="37" t="str">
        <f t="shared" si="17"/>
        <v/>
      </c>
      <c r="AA313" s="38"/>
    </row>
    <row r="314" spans="1:27" ht="13.5" customHeight="1" x14ac:dyDescent="0.3">
      <c r="A314" s="39">
        <v>291</v>
      </c>
      <c r="B314" s="33"/>
      <c r="C314" s="33"/>
      <c r="D314" s="33"/>
      <c r="E314" s="34"/>
      <c r="F314" s="33"/>
      <c r="G314" s="32" t="str">
        <f t="shared" si="9"/>
        <v/>
      </c>
      <c r="H314" s="35" t="str">
        <f t="array" ref="H314">IF(
  ISBLANK(C314),
  "",
  IF(
    ISBLANK(D314),
    (
      (
        G314
        + (LEN(C314)-LEN(SUBSTITUTE(UPPER(C314),"R","")))
        + (LEN(C314)-LEN(SUBSTITUTE(UPPER(C314),"Y","")))
        + (LEN(C314)-LEN(SUBSTITUTE(UPPER(C314),"M","")))
        + (LEN(C314)-LEN(SUBSTITUTE(UPPER(C314),"K","")))
        + (LEN(C314)-LEN(SUBSTITUTE(UPPER(C314),"S","")))
        + (LEN(C314)-LEN(SUBSTITUTE(UPPER(C314),"W","")))
        + 2*(LEN(C314)-LEN(SUBSTITUTE(UPPER(C314),"B","")))
        + 2*(LEN(C314)-LEN(SUBSTITUTE(UPPER(C314),"D","")))
        + 2*(LEN(C314)-LEN(SUBSTITUTE(UPPER(C314),"H","")))
        + 2*(LEN(C314)-LEN(SUBSTITUTE(UPPER(C314),"V","")))
        + 3*(LEN(C314)-LEN(SUBSTITUTE(UPPER(C314),"N","")))
      )
      *
      INDEX(PrimerPrices!$C$2:$C$500,
        MATCH(TRIM(E314) &amp; "|" &amp; TRIM(F314),
        PrimerPrices!$D$2:$D$500, 0)
      )
    ),
    INDEX(ProbePrices!$D$2:$D$500,
      MATCH(TRIM(D314) &amp; "|" &amp; TRIM(E314) &amp; "|" &amp; TRIM(F314),
      ProbePrices!$E$2:$E$500, 0)
    )
  )
  + (LEN(C314)-LEN(SUBSTITUTE(C314,"+",""))) * 10
  + (LEN(UPPER(C314))-LEN(SUBSTITUTE(UPPER(C314),"I",""))) * 10
  + (LEN(C314)-LEN(SUBSTITUTE(C314,"*",""))) * 10
)</f>
        <v/>
      </c>
      <c r="I314" s="32" t="str">
        <f t="shared" si="10"/>
        <v/>
      </c>
      <c r="J314" s="32" t="str">
        <f t="shared" si="11"/>
        <v/>
      </c>
      <c r="K314" s="44"/>
      <c r="L314" s="4"/>
      <c r="M314" s="5"/>
      <c r="N314" s="5"/>
      <c r="O314" s="5"/>
      <c r="P314" s="5"/>
      <c r="Q314" s="5"/>
      <c r="R314" s="5"/>
      <c r="S314" s="5"/>
      <c r="T314" s="5"/>
      <c r="U314" s="37" t="str">
        <f t="shared" si="12"/>
        <v/>
      </c>
      <c r="V314" s="37" t="str">
        <f t="shared" si="13"/>
        <v/>
      </c>
      <c r="W314" s="37" t="str">
        <f t="shared" si="14"/>
        <v/>
      </c>
      <c r="X314" s="37" t="str">
        <f t="shared" si="15"/>
        <v/>
      </c>
      <c r="Y314" s="37" t="str">
        <f t="shared" si="16"/>
        <v/>
      </c>
      <c r="Z314" s="37" t="str">
        <f t="shared" si="17"/>
        <v/>
      </c>
      <c r="AA314" s="38"/>
    </row>
    <row r="315" spans="1:27" ht="13.5" customHeight="1" x14ac:dyDescent="0.3">
      <c r="A315" s="39">
        <v>292</v>
      </c>
      <c r="B315" s="33"/>
      <c r="C315" s="33"/>
      <c r="D315" s="33"/>
      <c r="E315" s="34"/>
      <c r="F315" s="33"/>
      <c r="G315" s="32" t="str">
        <f t="shared" si="9"/>
        <v/>
      </c>
      <c r="H315" s="35" t="str">
        <f t="array" ref="H315">IF(
  ISBLANK(C315),
  "",
  IF(
    ISBLANK(D315),
    (
      (
        G315
        + (LEN(C315)-LEN(SUBSTITUTE(UPPER(C315),"R","")))
        + (LEN(C315)-LEN(SUBSTITUTE(UPPER(C315),"Y","")))
        + (LEN(C315)-LEN(SUBSTITUTE(UPPER(C315),"M","")))
        + (LEN(C315)-LEN(SUBSTITUTE(UPPER(C315),"K","")))
        + (LEN(C315)-LEN(SUBSTITUTE(UPPER(C315),"S","")))
        + (LEN(C315)-LEN(SUBSTITUTE(UPPER(C315),"W","")))
        + 2*(LEN(C315)-LEN(SUBSTITUTE(UPPER(C315),"B","")))
        + 2*(LEN(C315)-LEN(SUBSTITUTE(UPPER(C315),"D","")))
        + 2*(LEN(C315)-LEN(SUBSTITUTE(UPPER(C315),"H","")))
        + 2*(LEN(C315)-LEN(SUBSTITUTE(UPPER(C315),"V","")))
        + 3*(LEN(C315)-LEN(SUBSTITUTE(UPPER(C315),"N","")))
      )
      *
      INDEX(PrimerPrices!$C$2:$C$500,
        MATCH(TRIM(E315) &amp; "|" &amp; TRIM(F315),
        PrimerPrices!$D$2:$D$500, 0)
      )
    ),
    INDEX(ProbePrices!$D$2:$D$500,
      MATCH(TRIM(D315) &amp; "|" &amp; TRIM(E315) &amp; "|" &amp; TRIM(F315),
      ProbePrices!$E$2:$E$500, 0)
    )
  )
  + (LEN(C315)-LEN(SUBSTITUTE(C315,"+",""))) * 10
  + (LEN(UPPER(C315))-LEN(SUBSTITUTE(UPPER(C315),"I",""))) * 10
  + (LEN(C315)-LEN(SUBSTITUTE(C315,"*",""))) * 10
)</f>
        <v/>
      </c>
      <c r="I315" s="32" t="str">
        <f t="shared" si="10"/>
        <v/>
      </c>
      <c r="J315" s="32" t="str">
        <f t="shared" si="11"/>
        <v/>
      </c>
      <c r="K315" s="44"/>
      <c r="L315" s="4"/>
      <c r="M315" s="5"/>
      <c r="N315" s="5"/>
      <c r="O315" s="5"/>
      <c r="P315" s="5"/>
      <c r="Q315" s="5"/>
      <c r="R315" s="5"/>
      <c r="S315" s="5"/>
      <c r="T315" s="5"/>
      <c r="U315" s="37" t="str">
        <f t="shared" si="12"/>
        <v/>
      </c>
      <c r="V315" s="37" t="str">
        <f t="shared" si="13"/>
        <v/>
      </c>
      <c r="W315" s="37" t="str">
        <f t="shared" si="14"/>
        <v/>
      </c>
      <c r="X315" s="37" t="str">
        <f t="shared" si="15"/>
        <v/>
      </c>
      <c r="Y315" s="37" t="str">
        <f t="shared" si="16"/>
        <v/>
      </c>
      <c r="Z315" s="37" t="str">
        <f t="shared" si="17"/>
        <v/>
      </c>
      <c r="AA315" s="38"/>
    </row>
    <row r="316" spans="1:27" ht="13.5" customHeight="1" x14ac:dyDescent="0.3">
      <c r="A316" s="39">
        <v>293</v>
      </c>
      <c r="B316" s="33"/>
      <c r="C316" s="33"/>
      <c r="D316" s="33"/>
      <c r="E316" s="34"/>
      <c r="F316" s="33"/>
      <c r="G316" s="32" t="str">
        <f t="shared" si="9"/>
        <v/>
      </c>
      <c r="H316" s="35" t="str">
        <f t="array" ref="H316">IF(
  ISBLANK(C316),
  "",
  IF(
    ISBLANK(D316),
    (
      (
        G316
        + (LEN(C316)-LEN(SUBSTITUTE(UPPER(C316),"R","")))
        + (LEN(C316)-LEN(SUBSTITUTE(UPPER(C316),"Y","")))
        + (LEN(C316)-LEN(SUBSTITUTE(UPPER(C316),"M","")))
        + (LEN(C316)-LEN(SUBSTITUTE(UPPER(C316),"K","")))
        + (LEN(C316)-LEN(SUBSTITUTE(UPPER(C316),"S","")))
        + (LEN(C316)-LEN(SUBSTITUTE(UPPER(C316),"W","")))
        + 2*(LEN(C316)-LEN(SUBSTITUTE(UPPER(C316),"B","")))
        + 2*(LEN(C316)-LEN(SUBSTITUTE(UPPER(C316),"D","")))
        + 2*(LEN(C316)-LEN(SUBSTITUTE(UPPER(C316),"H","")))
        + 2*(LEN(C316)-LEN(SUBSTITUTE(UPPER(C316),"V","")))
        + 3*(LEN(C316)-LEN(SUBSTITUTE(UPPER(C316),"N","")))
      )
      *
      INDEX(PrimerPrices!$C$2:$C$500,
        MATCH(TRIM(E316) &amp; "|" &amp; TRIM(F316),
        PrimerPrices!$D$2:$D$500, 0)
      )
    ),
    INDEX(ProbePrices!$D$2:$D$500,
      MATCH(TRIM(D316) &amp; "|" &amp; TRIM(E316) &amp; "|" &amp; TRIM(F316),
      ProbePrices!$E$2:$E$500, 0)
    )
  )
  + (LEN(C316)-LEN(SUBSTITUTE(C316,"+",""))) * 10
  + (LEN(UPPER(C316))-LEN(SUBSTITUTE(UPPER(C316),"I",""))) * 10
  + (LEN(C316)-LEN(SUBSTITUTE(C316,"*",""))) * 10
)</f>
        <v/>
      </c>
      <c r="I316" s="32" t="str">
        <f t="shared" si="10"/>
        <v/>
      </c>
      <c r="J316" s="32" t="str">
        <f t="shared" si="11"/>
        <v/>
      </c>
      <c r="K316" s="44"/>
      <c r="L316" s="4"/>
      <c r="M316" s="5"/>
      <c r="N316" s="5"/>
      <c r="O316" s="5"/>
      <c r="P316" s="5"/>
      <c r="Q316" s="5"/>
      <c r="R316" s="5"/>
      <c r="S316" s="5"/>
      <c r="T316" s="5"/>
      <c r="U316" s="37" t="str">
        <f t="shared" si="12"/>
        <v/>
      </c>
      <c r="V316" s="37" t="str">
        <f t="shared" si="13"/>
        <v/>
      </c>
      <c r="W316" s="37" t="str">
        <f t="shared" si="14"/>
        <v/>
      </c>
      <c r="X316" s="37" t="str">
        <f t="shared" si="15"/>
        <v/>
      </c>
      <c r="Y316" s="37" t="str">
        <f t="shared" si="16"/>
        <v/>
      </c>
      <c r="Z316" s="37" t="str">
        <f t="shared" si="17"/>
        <v/>
      </c>
      <c r="AA316" s="38"/>
    </row>
    <row r="317" spans="1:27" ht="13.5" customHeight="1" x14ac:dyDescent="0.3">
      <c r="A317" s="39">
        <v>294</v>
      </c>
      <c r="B317" s="33"/>
      <c r="C317" s="33"/>
      <c r="D317" s="33"/>
      <c r="E317" s="34"/>
      <c r="F317" s="33"/>
      <c r="G317" s="32" t="str">
        <f t="shared" si="9"/>
        <v/>
      </c>
      <c r="H317" s="35" t="str">
        <f t="array" ref="H317">IF(
  ISBLANK(C317),
  "",
  IF(
    ISBLANK(D317),
    (
      (
        G317
        + (LEN(C317)-LEN(SUBSTITUTE(UPPER(C317),"R","")))
        + (LEN(C317)-LEN(SUBSTITUTE(UPPER(C317),"Y","")))
        + (LEN(C317)-LEN(SUBSTITUTE(UPPER(C317),"M","")))
        + (LEN(C317)-LEN(SUBSTITUTE(UPPER(C317),"K","")))
        + (LEN(C317)-LEN(SUBSTITUTE(UPPER(C317),"S","")))
        + (LEN(C317)-LEN(SUBSTITUTE(UPPER(C317),"W","")))
        + 2*(LEN(C317)-LEN(SUBSTITUTE(UPPER(C317),"B","")))
        + 2*(LEN(C317)-LEN(SUBSTITUTE(UPPER(C317),"D","")))
        + 2*(LEN(C317)-LEN(SUBSTITUTE(UPPER(C317),"H","")))
        + 2*(LEN(C317)-LEN(SUBSTITUTE(UPPER(C317),"V","")))
        + 3*(LEN(C317)-LEN(SUBSTITUTE(UPPER(C317),"N","")))
      )
      *
      INDEX(PrimerPrices!$C$2:$C$500,
        MATCH(TRIM(E317) &amp; "|" &amp; TRIM(F317),
        PrimerPrices!$D$2:$D$500, 0)
      )
    ),
    INDEX(ProbePrices!$D$2:$D$500,
      MATCH(TRIM(D317) &amp; "|" &amp; TRIM(E317) &amp; "|" &amp; TRIM(F317),
      ProbePrices!$E$2:$E$500, 0)
    )
  )
  + (LEN(C317)-LEN(SUBSTITUTE(C317,"+",""))) * 10
  + (LEN(UPPER(C317))-LEN(SUBSTITUTE(UPPER(C317),"I",""))) * 10
  + (LEN(C317)-LEN(SUBSTITUTE(C317,"*",""))) * 10
)</f>
        <v/>
      </c>
      <c r="I317" s="32" t="str">
        <f t="shared" si="10"/>
        <v/>
      </c>
      <c r="J317" s="32" t="str">
        <f t="shared" si="11"/>
        <v/>
      </c>
      <c r="K317" s="44"/>
      <c r="L317" s="4"/>
      <c r="M317" s="5"/>
      <c r="N317" s="5"/>
      <c r="O317" s="5"/>
      <c r="P317" s="5"/>
      <c r="Q317" s="5"/>
      <c r="R317" s="5"/>
      <c r="S317" s="5"/>
      <c r="T317" s="5"/>
      <c r="U317" s="37" t="str">
        <f t="shared" si="12"/>
        <v/>
      </c>
      <c r="V317" s="37" t="str">
        <f t="shared" si="13"/>
        <v/>
      </c>
      <c r="W317" s="37" t="str">
        <f t="shared" si="14"/>
        <v/>
      </c>
      <c r="X317" s="37" t="str">
        <f t="shared" si="15"/>
        <v/>
      </c>
      <c r="Y317" s="37" t="str">
        <f t="shared" si="16"/>
        <v/>
      </c>
      <c r="Z317" s="37" t="str">
        <f t="shared" si="17"/>
        <v/>
      </c>
      <c r="AA317" s="38"/>
    </row>
    <row r="318" spans="1:27" ht="13.5" customHeight="1" x14ac:dyDescent="0.3">
      <c r="A318" s="39">
        <v>295</v>
      </c>
      <c r="B318" s="33"/>
      <c r="C318" s="33"/>
      <c r="D318" s="33"/>
      <c r="E318" s="34"/>
      <c r="F318" s="33"/>
      <c r="G318" s="32" t="str">
        <f t="shared" si="9"/>
        <v/>
      </c>
      <c r="H318" s="35" t="str">
        <f t="array" ref="H318">IF(
  ISBLANK(C318),
  "",
  IF(
    ISBLANK(D318),
    (
      (
        G318
        + (LEN(C318)-LEN(SUBSTITUTE(UPPER(C318),"R","")))
        + (LEN(C318)-LEN(SUBSTITUTE(UPPER(C318),"Y","")))
        + (LEN(C318)-LEN(SUBSTITUTE(UPPER(C318),"M","")))
        + (LEN(C318)-LEN(SUBSTITUTE(UPPER(C318),"K","")))
        + (LEN(C318)-LEN(SUBSTITUTE(UPPER(C318),"S","")))
        + (LEN(C318)-LEN(SUBSTITUTE(UPPER(C318),"W","")))
        + 2*(LEN(C318)-LEN(SUBSTITUTE(UPPER(C318),"B","")))
        + 2*(LEN(C318)-LEN(SUBSTITUTE(UPPER(C318),"D","")))
        + 2*(LEN(C318)-LEN(SUBSTITUTE(UPPER(C318),"H","")))
        + 2*(LEN(C318)-LEN(SUBSTITUTE(UPPER(C318),"V","")))
        + 3*(LEN(C318)-LEN(SUBSTITUTE(UPPER(C318),"N","")))
      )
      *
      INDEX(PrimerPrices!$C$2:$C$500,
        MATCH(TRIM(E318) &amp; "|" &amp; TRIM(F318),
        PrimerPrices!$D$2:$D$500, 0)
      )
    ),
    INDEX(ProbePrices!$D$2:$D$500,
      MATCH(TRIM(D318) &amp; "|" &amp; TRIM(E318) &amp; "|" &amp; TRIM(F318),
      ProbePrices!$E$2:$E$500, 0)
    )
  )
  + (LEN(C318)-LEN(SUBSTITUTE(C318,"+",""))) * 10
  + (LEN(UPPER(C318))-LEN(SUBSTITUTE(UPPER(C318),"I",""))) * 10
  + (LEN(C318)-LEN(SUBSTITUTE(C318,"*",""))) * 10
)</f>
        <v/>
      </c>
      <c r="I318" s="32" t="str">
        <f t="shared" si="10"/>
        <v/>
      </c>
      <c r="J318" s="32" t="str">
        <f t="shared" si="11"/>
        <v/>
      </c>
      <c r="K318" s="44"/>
      <c r="L318" s="4"/>
      <c r="M318" s="5"/>
      <c r="N318" s="5"/>
      <c r="O318" s="5"/>
      <c r="P318" s="5"/>
      <c r="Q318" s="5"/>
      <c r="R318" s="5"/>
      <c r="S318" s="5"/>
      <c r="T318" s="5"/>
      <c r="U318" s="37" t="str">
        <f t="shared" si="12"/>
        <v/>
      </c>
      <c r="V318" s="37" t="str">
        <f t="shared" si="13"/>
        <v/>
      </c>
      <c r="W318" s="37" t="str">
        <f t="shared" si="14"/>
        <v/>
      </c>
      <c r="X318" s="37" t="str">
        <f t="shared" si="15"/>
        <v/>
      </c>
      <c r="Y318" s="37" t="str">
        <f t="shared" si="16"/>
        <v/>
      </c>
      <c r="Z318" s="37" t="str">
        <f t="shared" si="17"/>
        <v/>
      </c>
      <c r="AA318" s="38"/>
    </row>
    <row r="319" spans="1:27" ht="13.5" customHeight="1" x14ac:dyDescent="0.3">
      <c r="A319" s="39">
        <v>296</v>
      </c>
      <c r="B319" s="33"/>
      <c r="C319" s="33"/>
      <c r="D319" s="33"/>
      <c r="E319" s="34"/>
      <c r="F319" s="33"/>
      <c r="G319" s="32" t="str">
        <f t="shared" si="9"/>
        <v/>
      </c>
      <c r="H319" s="35" t="str">
        <f t="array" ref="H319">IF(
  ISBLANK(C319),
  "",
  IF(
    ISBLANK(D319),
    (
      (
        G319
        + (LEN(C319)-LEN(SUBSTITUTE(UPPER(C319),"R","")))
        + (LEN(C319)-LEN(SUBSTITUTE(UPPER(C319),"Y","")))
        + (LEN(C319)-LEN(SUBSTITUTE(UPPER(C319),"M","")))
        + (LEN(C319)-LEN(SUBSTITUTE(UPPER(C319),"K","")))
        + (LEN(C319)-LEN(SUBSTITUTE(UPPER(C319),"S","")))
        + (LEN(C319)-LEN(SUBSTITUTE(UPPER(C319),"W","")))
        + 2*(LEN(C319)-LEN(SUBSTITUTE(UPPER(C319),"B","")))
        + 2*(LEN(C319)-LEN(SUBSTITUTE(UPPER(C319),"D","")))
        + 2*(LEN(C319)-LEN(SUBSTITUTE(UPPER(C319),"H","")))
        + 2*(LEN(C319)-LEN(SUBSTITUTE(UPPER(C319),"V","")))
        + 3*(LEN(C319)-LEN(SUBSTITUTE(UPPER(C319),"N","")))
      )
      *
      INDEX(PrimerPrices!$C$2:$C$500,
        MATCH(TRIM(E319) &amp; "|" &amp; TRIM(F319),
        PrimerPrices!$D$2:$D$500, 0)
      )
    ),
    INDEX(ProbePrices!$D$2:$D$500,
      MATCH(TRIM(D319) &amp; "|" &amp; TRIM(E319) &amp; "|" &amp; TRIM(F319),
      ProbePrices!$E$2:$E$500, 0)
    )
  )
  + (LEN(C319)-LEN(SUBSTITUTE(C319,"+",""))) * 10
  + (LEN(UPPER(C319))-LEN(SUBSTITUTE(UPPER(C319),"I",""))) * 10
  + (LEN(C319)-LEN(SUBSTITUTE(C319,"*",""))) * 10
)</f>
        <v/>
      </c>
      <c r="I319" s="32" t="str">
        <f t="shared" si="10"/>
        <v/>
      </c>
      <c r="J319" s="32" t="str">
        <f t="shared" si="11"/>
        <v/>
      </c>
      <c r="K319" s="44"/>
      <c r="L319" s="4"/>
      <c r="M319" s="5"/>
      <c r="N319" s="5"/>
      <c r="O319" s="5"/>
      <c r="P319" s="5"/>
      <c r="Q319" s="5"/>
      <c r="R319" s="5"/>
      <c r="S319" s="5"/>
      <c r="T319" s="5"/>
      <c r="U319" s="37" t="str">
        <f t="shared" si="12"/>
        <v/>
      </c>
      <c r="V319" s="37" t="str">
        <f t="shared" si="13"/>
        <v/>
      </c>
      <c r="W319" s="37" t="str">
        <f t="shared" si="14"/>
        <v/>
      </c>
      <c r="X319" s="37" t="str">
        <f t="shared" si="15"/>
        <v/>
      </c>
      <c r="Y319" s="37" t="str">
        <f t="shared" si="16"/>
        <v/>
      </c>
      <c r="Z319" s="37" t="str">
        <f t="shared" si="17"/>
        <v/>
      </c>
      <c r="AA319" s="38"/>
    </row>
    <row r="320" spans="1:27" ht="13.5" customHeight="1" x14ac:dyDescent="0.3">
      <c r="A320" s="39">
        <v>297</v>
      </c>
      <c r="B320" s="33"/>
      <c r="C320" s="33"/>
      <c r="D320" s="33"/>
      <c r="E320" s="34"/>
      <c r="F320" s="33"/>
      <c r="G320" s="32" t="str">
        <f t="shared" si="9"/>
        <v/>
      </c>
      <c r="H320" s="35" t="str">
        <f t="array" ref="H320">IF(
  ISBLANK(C320),
  "",
  IF(
    ISBLANK(D320),
    (
      (
        G320
        + (LEN(C320)-LEN(SUBSTITUTE(UPPER(C320),"R","")))
        + (LEN(C320)-LEN(SUBSTITUTE(UPPER(C320),"Y","")))
        + (LEN(C320)-LEN(SUBSTITUTE(UPPER(C320),"M","")))
        + (LEN(C320)-LEN(SUBSTITUTE(UPPER(C320),"K","")))
        + (LEN(C320)-LEN(SUBSTITUTE(UPPER(C320),"S","")))
        + (LEN(C320)-LEN(SUBSTITUTE(UPPER(C320),"W","")))
        + 2*(LEN(C320)-LEN(SUBSTITUTE(UPPER(C320),"B","")))
        + 2*(LEN(C320)-LEN(SUBSTITUTE(UPPER(C320),"D","")))
        + 2*(LEN(C320)-LEN(SUBSTITUTE(UPPER(C320),"H","")))
        + 2*(LEN(C320)-LEN(SUBSTITUTE(UPPER(C320),"V","")))
        + 3*(LEN(C320)-LEN(SUBSTITUTE(UPPER(C320),"N","")))
      )
      *
      INDEX(PrimerPrices!$C$2:$C$500,
        MATCH(TRIM(E320) &amp; "|" &amp; TRIM(F320),
        PrimerPrices!$D$2:$D$500, 0)
      )
    ),
    INDEX(ProbePrices!$D$2:$D$500,
      MATCH(TRIM(D320) &amp; "|" &amp; TRIM(E320) &amp; "|" &amp; TRIM(F320),
      ProbePrices!$E$2:$E$500, 0)
    )
  )
  + (LEN(C320)-LEN(SUBSTITUTE(C320,"+",""))) * 10
  + (LEN(UPPER(C320))-LEN(SUBSTITUTE(UPPER(C320),"I",""))) * 10
  + (LEN(C320)-LEN(SUBSTITUTE(C320,"*",""))) * 10
)</f>
        <v/>
      </c>
      <c r="I320" s="32" t="str">
        <f t="shared" si="10"/>
        <v/>
      </c>
      <c r="J320" s="32" t="str">
        <f t="shared" si="11"/>
        <v/>
      </c>
      <c r="K320" s="44"/>
      <c r="L320" s="4"/>
      <c r="M320" s="5"/>
      <c r="N320" s="5"/>
      <c r="O320" s="5"/>
      <c r="P320" s="5"/>
      <c r="Q320" s="5"/>
      <c r="R320" s="5"/>
      <c r="S320" s="5"/>
      <c r="T320" s="5"/>
      <c r="U320" s="37" t="str">
        <f t="shared" si="12"/>
        <v/>
      </c>
      <c r="V320" s="37" t="str">
        <f t="shared" si="13"/>
        <v/>
      </c>
      <c r="W320" s="37" t="str">
        <f t="shared" si="14"/>
        <v/>
      </c>
      <c r="X320" s="37" t="str">
        <f t="shared" si="15"/>
        <v/>
      </c>
      <c r="Y320" s="37" t="str">
        <f t="shared" si="16"/>
        <v/>
      </c>
      <c r="Z320" s="37" t="str">
        <f t="shared" si="17"/>
        <v/>
      </c>
      <c r="AA320" s="38"/>
    </row>
    <row r="321" spans="1:27" ht="13.5" customHeight="1" x14ac:dyDescent="0.3">
      <c r="A321" s="39">
        <v>298</v>
      </c>
      <c r="B321" s="33"/>
      <c r="C321" s="33"/>
      <c r="D321" s="33"/>
      <c r="E321" s="34"/>
      <c r="F321" s="33"/>
      <c r="G321" s="32" t="str">
        <f t="shared" si="9"/>
        <v/>
      </c>
      <c r="H321" s="35" t="str">
        <f t="array" ref="H321">IF(
  ISBLANK(C321),
  "",
  IF(
    ISBLANK(D321),
    (
      (
        G321
        + (LEN(C321)-LEN(SUBSTITUTE(UPPER(C321),"R","")))
        + (LEN(C321)-LEN(SUBSTITUTE(UPPER(C321),"Y","")))
        + (LEN(C321)-LEN(SUBSTITUTE(UPPER(C321),"M","")))
        + (LEN(C321)-LEN(SUBSTITUTE(UPPER(C321),"K","")))
        + (LEN(C321)-LEN(SUBSTITUTE(UPPER(C321),"S","")))
        + (LEN(C321)-LEN(SUBSTITUTE(UPPER(C321),"W","")))
        + 2*(LEN(C321)-LEN(SUBSTITUTE(UPPER(C321),"B","")))
        + 2*(LEN(C321)-LEN(SUBSTITUTE(UPPER(C321),"D","")))
        + 2*(LEN(C321)-LEN(SUBSTITUTE(UPPER(C321),"H","")))
        + 2*(LEN(C321)-LEN(SUBSTITUTE(UPPER(C321),"V","")))
        + 3*(LEN(C321)-LEN(SUBSTITUTE(UPPER(C321),"N","")))
      )
      *
      INDEX(PrimerPrices!$C$2:$C$500,
        MATCH(TRIM(E321) &amp; "|" &amp; TRIM(F321),
        PrimerPrices!$D$2:$D$500, 0)
      )
    ),
    INDEX(ProbePrices!$D$2:$D$500,
      MATCH(TRIM(D321) &amp; "|" &amp; TRIM(E321) &amp; "|" &amp; TRIM(F321),
      ProbePrices!$E$2:$E$500, 0)
    )
  )
  + (LEN(C321)-LEN(SUBSTITUTE(C321,"+",""))) * 10
  + (LEN(UPPER(C321))-LEN(SUBSTITUTE(UPPER(C321),"I",""))) * 10
  + (LEN(C321)-LEN(SUBSTITUTE(C321,"*",""))) * 10
)</f>
        <v/>
      </c>
      <c r="I321" s="32" t="str">
        <f t="shared" si="10"/>
        <v/>
      </c>
      <c r="J321" s="32" t="str">
        <f t="shared" si="11"/>
        <v/>
      </c>
      <c r="K321" s="44"/>
      <c r="L321" s="4"/>
      <c r="M321" s="5"/>
      <c r="N321" s="5"/>
      <c r="O321" s="5"/>
      <c r="P321" s="5"/>
      <c r="Q321" s="5"/>
      <c r="R321" s="5"/>
      <c r="S321" s="5"/>
      <c r="T321" s="5"/>
      <c r="U321" s="37" t="str">
        <f t="shared" si="12"/>
        <v/>
      </c>
      <c r="V321" s="37" t="str">
        <f t="shared" si="13"/>
        <v/>
      </c>
      <c r="W321" s="37" t="str">
        <f t="shared" si="14"/>
        <v/>
      </c>
      <c r="X321" s="37" t="str">
        <f t="shared" si="15"/>
        <v/>
      </c>
      <c r="Y321" s="37" t="str">
        <f t="shared" si="16"/>
        <v/>
      </c>
      <c r="Z321" s="37" t="str">
        <f t="shared" si="17"/>
        <v/>
      </c>
      <c r="AA321" s="38"/>
    </row>
    <row r="322" spans="1:27" ht="13.5" customHeight="1" x14ac:dyDescent="0.3">
      <c r="A322" s="39">
        <v>299</v>
      </c>
      <c r="B322" s="33"/>
      <c r="C322" s="33"/>
      <c r="D322" s="33"/>
      <c r="E322" s="34"/>
      <c r="F322" s="33"/>
      <c r="G322" s="32" t="str">
        <f t="shared" si="9"/>
        <v/>
      </c>
      <c r="H322" s="35" t="str">
        <f t="array" ref="H322">IF(
  ISBLANK(C322),
  "",
  IF(
    ISBLANK(D322),
    (
      (
        G322
        + (LEN(C322)-LEN(SUBSTITUTE(UPPER(C322),"R","")))
        + (LEN(C322)-LEN(SUBSTITUTE(UPPER(C322),"Y","")))
        + (LEN(C322)-LEN(SUBSTITUTE(UPPER(C322),"M","")))
        + (LEN(C322)-LEN(SUBSTITUTE(UPPER(C322),"K","")))
        + (LEN(C322)-LEN(SUBSTITUTE(UPPER(C322),"S","")))
        + (LEN(C322)-LEN(SUBSTITUTE(UPPER(C322),"W","")))
        + 2*(LEN(C322)-LEN(SUBSTITUTE(UPPER(C322),"B","")))
        + 2*(LEN(C322)-LEN(SUBSTITUTE(UPPER(C322),"D","")))
        + 2*(LEN(C322)-LEN(SUBSTITUTE(UPPER(C322),"H","")))
        + 2*(LEN(C322)-LEN(SUBSTITUTE(UPPER(C322),"V","")))
        + 3*(LEN(C322)-LEN(SUBSTITUTE(UPPER(C322),"N","")))
      )
      *
      INDEX(PrimerPrices!$C$2:$C$500,
        MATCH(TRIM(E322) &amp; "|" &amp; TRIM(F322),
        PrimerPrices!$D$2:$D$500, 0)
      )
    ),
    INDEX(ProbePrices!$D$2:$D$500,
      MATCH(TRIM(D322) &amp; "|" &amp; TRIM(E322) &amp; "|" &amp; TRIM(F322),
      ProbePrices!$E$2:$E$500, 0)
    )
  )
  + (LEN(C322)-LEN(SUBSTITUTE(C322,"+",""))) * 10
  + (LEN(UPPER(C322))-LEN(SUBSTITUTE(UPPER(C322),"I",""))) * 10
  + (LEN(C322)-LEN(SUBSTITUTE(C322,"*",""))) * 10
)</f>
        <v/>
      </c>
      <c r="I322" s="32" t="str">
        <f t="shared" si="10"/>
        <v/>
      </c>
      <c r="J322" s="32" t="str">
        <f t="shared" si="11"/>
        <v/>
      </c>
      <c r="K322" s="44"/>
      <c r="L322" s="4"/>
      <c r="M322" s="5"/>
      <c r="N322" s="5"/>
      <c r="O322" s="5"/>
      <c r="P322" s="5"/>
      <c r="Q322" s="5"/>
      <c r="R322" s="5"/>
      <c r="S322" s="5"/>
      <c r="T322" s="5"/>
      <c r="U322" s="37" t="str">
        <f t="shared" si="12"/>
        <v/>
      </c>
      <c r="V322" s="37" t="str">
        <f t="shared" si="13"/>
        <v/>
      </c>
      <c r="W322" s="37" t="str">
        <f t="shared" si="14"/>
        <v/>
      </c>
      <c r="X322" s="37" t="str">
        <f t="shared" si="15"/>
        <v/>
      </c>
      <c r="Y322" s="37" t="str">
        <f t="shared" si="16"/>
        <v/>
      </c>
      <c r="Z322" s="37" t="str">
        <f t="shared" si="17"/>
        <v/>
      </c>
      <c r="AA322" s="38"/>
    </row>
    <row r="323" spans="1:27" ht="13.5" customHeight="1" x14ac:dyDescent="0.3">
      <c r="A323" s="41">
        <v>300</v>
      </c>
      <c r="B323" s="42"/>
      <c r="C323" s="42"/>
      <c r="D323" s="42"/>
      <c r="E323" s="45"/>
      <c r="F323" s="42"/>
      <c r="G323" s="32" t="str">
        <f t="shared" si="9"/>
        <v/>
      </c>
      <c r="H323" s="35" t="str">
        <f t="array" ref="H323">IF(
  ISBLANK(C323),
  "",
  IF(
    ISBLANK(D323),
    (
      (
        G323
        + (LEN(C323)-LEN(SUBSTITUTE(UPPER(C323),"R","")))
        + (LEN(C323)-LEN(SUBSTITUTE(UPPER(C323),"Y","")))
        + (LEN(C323)-LEN(SUBSTITUTE(UPPER(C323),"M","")))
        + (LEN(C323)-LEN(SUBSTITUTE(UPPER(C323),"K","")))
        + (LEN(C323)-LEN(SUBSTITUTE(UPPER(C323),"S","")))
        + (LEN(C323)-LEN(SUBSTITUTE(UPPER(C323),"W","")))
        + 2*(LEN(C323)-LEN(SUBSTITUTE(UPPER(C323),"B","")))
        + 2*(LEN(C323)-LEN(SUBSTITUTE(UPPER(C323),"D","")))
        + 2*(LEN(C323)-LEN(SUBSTITUTE(UPPER(C323),"H","")))
        + 2*(LEN(C323)-LEN(SUBSTITUTE(UPPER(C323),"V","")))
        + 3*(LEN(C323)-LEN(SUBSTITUTE(UPPER(C323),"N","")))
      )
      *
      INDEX(PrimerPrices!$C$2:$C$500,
        MATCH(TRIM(E323) &amp; "|" &amp; TRIM(F323),
        PrimerPrices!$D$2:$D$500, 0)
      )
    ),
    INDEX(ProbePrices!$D$2:$D$500,
      MATCH(TRIM(D323) &amp; "|" &amp; TRIM(E323) &amp; "|" &amp; TRIM(F323),
      ProbePrices!$E$2:$E$500, 0)
    )
  )
  + (LEN(C323)-LEN(SUBSTITUTE(C323,"+",""))) * 10
  + (LEN(UPPER(C323))-LEN(SUBSTITUTE(UPPER(C323),"I",""))) * 10
  + (LEN(C323)-LEN(SUBSTITUTE(C323,"*",""))) * 10
)</f>
        <v/>
      </c>
      <c r="I323" s="32" t="str">
        <f t="shared" si="10"/>
        <v/>
      </c>
      <c r="J323" s="32" t="str">
        <f t="shared" si="11"/>
        <v/>
      </c>
      <c r="K323" s="46"/>
      <c r="L323" s="4"/>
      <c r="M323" s="5"/>
      <c r="N323" s="5"/>
      <c r="O323" s="5"/>
      <c r="P323" s="5"/>
      <c r="Q323" s="5"/>
      <c r="R323" s="5"/>
      <c r="S323" s="5"/>
      <c r="T323" s="5"/>
      <c r="U323" s="37" t="str">
        <f t="shared" si="12"/>
        <v/>
      </c>
      <c r="V323" s="37" t="str">
        <f t="shared" si="13"/>
        <v/>
      </c>
      <c r="W323" s="37" t="str">
        <f t="shared" si="14"/>
        <v/>
      </c>
      <c r="X323" s="37" t="str">
        <f t="shared" si="15"/>
        <v/>
      </c>
      <c r="Y323" s="37" t="str">
        <f t="shared" si="16"/>
        <v/>
      </c>
      <c r="Z323" s="37" t="str">
        <f t="shared" si="17"/>
        <v/>
      </c>
      <c r="AA323" s="38"/>
    </row>
    <row r="324" spans="1:27" ht="13.5" customHeight="1" x14ac:dyDescent="0.3">
      <c r="A324" s="47"/>
      <c r="B324" s="47"/>
      <c r="C324" s="47"/>
      <c r="D324" s="47"/>
      <c r="E324" s="48"/>
      <c r="F324" s="47"/>
      <c r="G324" s="47"/>
      <c r="H324" s="47"/>
      <c r="I324" s="47"/>
      <c r="J324" s="47"/>
      <c r="K324" s="47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</row>
    <row r="325" spans="1:27" ht="13.5" customHeight="1" x14ac:dyDescent="0.3">
      <c r="A325" s="5"/>
      <c r="B325" s="5"/>
      <c r="D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</row>
    <row r="326" spans="1:27" ht="13.5" customHeight="1" x14ac:dyDescent="0.3">
      <c r="A326" s="5"/>
      <c r="B326" s="5"/>
      <c r="D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</row>
    <row r="327" spans="1:27" ht="13.5" customHeight="1" x14ac:dyDescent="0.3">
      <c r="A327" s="5"/>
      <c r="B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</row>
    <row r="328" spans="1:27" ht="13.5" customHeight="1" x14ac:dyDescent="0.3">
      <c r="A328" s="5"/>
      <c r="B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</row>
    <row r="329" spans="1:27" ht="13.5" customHeight="1" x14ac:dyDescent="0.3">
      <c r="A329" s="5"/>
      <c r="B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</row>
    <row r="330" spans="1:27" ht="13.5" customHeight="1" x14ac:dyDescent="0.3">
      <c r="A330" s="5"/>
      <c r="B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</row>
    <row r="331" spans="1:27" ht="13.5" customHeight="1" x14ac:dyDescent="0.3">
      <c r="A331" s="5"/>
      <c r="B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</row>
    <row r="332" spans="1:27" ht="13.5" customHeight="1" x14ac:dyDescent="0.3">
      <c r="A332" s="5"/>
      <c r="B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</row>
    <row r="333" spans="1:27" ht="13.5" customHeight="1" x14ac:dyDescent="0.3">
      <c r="A333" s="5"/>
      <c r="B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</row>
    <row r="334" spans="1:27" ht="13.5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</row>
    <row r="335" spans="1:27" ht="13.5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</row>
    <row r="336" spans="1:27" ht="13.5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</row>
    <row r="337" spans="1:27" ht="13.5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</row>
    <row r="338" spans="1:27" ht="13.5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</row>
    <row r="339" spans="1:27" ht="13.5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</row>
    <row r="340" spans="1:27" ht="13.5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</row>
    <row r="341" spans="1:27" ht="13.5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</row>
    <row r="342" spans="1:27" ht="13.5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</row>
    <row r="343" spans="1:27" ht="13.5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</row>
    <row r="344" spans="1:27" ht="13.5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</row>
    <row r="345" spans="1:27" ht="13.5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</row>
    <row r="346" spans="1:27" ht="13.5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</row>
    <row r="347" spans="1:27" ht="13.5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</row>
    <row r="348" spans="1:27" ht="13.5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</row>
    <row r="349" spans="1:27" ht="13.5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</row>
    <row r="350" spans="1:27" ht="13.5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</row>
    <row r="351" spans="1:27" ht="13.5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</row>
    <row r="352" spans="1:27" ht="13.5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</row>
    <row r="353" spans="1:27" ht="13.5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</row>
    <row r="354" spans="1:27" ht="13.5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</row>
    <row r="355" spans="1:27" ht="13.5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</row>
    <row r="356" spans="1:27" ht="13.5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</row>
    <row r="357" spans="1:27" ht="13.5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</row>
    <row r="358" spans="1:27" ht="13.5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</row>
    <row r="359" spans="1:27" ht="13.5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</row>
    <row r="360" spans="1:27" ht="13.5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</row>
    <row r="361" spans="1:27" ht="13.5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</row>
    <row r="362" spans="1:27" ht="13.5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</row>
    <row r="363" spans="1:27" ht="13.5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</row>
    <row r="364" spans="1:27" ht="13.5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</row>
    <row r="365" spans="1:27" ht="13.5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</row>
    <row r="366" spans="1:27" ht="13.5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</row>
    <row r="367" spans="1:27" ht="13.5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</row>
    <row r="368" spans="1:27" ht="13.5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</row>
    <row r="369" spans="1:27" ht="13.5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</row>
    <row r="370" spans="1:27" ht="13.5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</row>
    <row r="371" spans="1:27" ht="13.5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</row>
    <row r="372" spans="1:27" ht="13.5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</row>
    <row r="373" spans="1:27" ht="13.5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</row>
    <row r="374" spans="1:27" ht="13.5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</row>
    <row r="375" spans="1:27" ht="13.5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</row>
    <row r="376" spans="1:27" ht="13.5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</row>
    <row r="377" spans="1:27" ht="13.5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</row>
    <row r="378" spans="1:27" ht="13.5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</row>
    <row r="379" spans="1:27" ht="13.5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</row>
    <row r="380" spans="1:27" ht="13.5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</row>
    <row r="381" spans="1:27" ht="13.5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</row>
    <row r="382" spans="1:27" ht="13.5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</row>
    <row r="383" spans="1:27" ht="13.5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</row>
    <row r="384" spans="1:27" ht="13.5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</row>
    <row r="385" spans="1:27" ht="13.5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</row>
    <row r="386" spans="1:27" ht="13.5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</row>
    <row r="387" spans="1:27" ht="13.5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</row>
    <row r="388" spans="1:27" ht="13.5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</row>
    <row r="389" spans="1:27" ht="13.5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</row>
    <row r="390" spans="1:27" ht="13.5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</row>
    <row r="391" spans="1:27" ht="13.5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</row>
    <row r="392" spans="1:27" ht="13.5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</row>
    <row r="393" spans="1:27" ht="13.5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</row>
    <row r="394" spans="1:27" ht="13.5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</row>
    <row r="395" spans="1:27" ht="13.5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</row>
    <row r="396" spans="1:27" ht="13.5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</row>
    <row r="397" spans="1:27" ht="13.5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</row>
    <row r="398" spans="1:27" ht="13.5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</row>
    <row r="399" spans="1:27" ht="13.5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</row>
    <row r="400" spans="1:27" ht="13.5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</row>
    <row r="401" spans="1:27" ht="13.5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</row>
    <row r="402" spans="1:27" ht="13.5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</row>
    <row r="403" spans="1:27" ht="13.5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</row>
    <row r="404" spans="1:27" ht="13.5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</row>
    <row r="405" spans="1:27" ht="13.5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</row>
    <row r="406" spans="1:27" ht="13.5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</row>
    <row r="407" spans="1:27" ht="13.5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</row>
    <row r="408" spans="1:27" ht="13.5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</row>
    <row r="409" spans="1:27" ht="13.5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</row>
    <row r="410" spans="1:27" ht="13.5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</row>
    <row r="411" spans="1:27" ht="13.5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</row>
    <row r="412" spans="1:27" ht="13.5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</row>
    <row r="413" spans="1:27" ht="13.5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</row>
    <row r="414" spans="1:27" ht="13.5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</row>
    <row r="415" spans="1:27" ht="13.5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</row>
    <row r="416" spans="1:27" ht="13.5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</row>
    <row r="417" spans="1:27" ht="13.5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</row>
    <row r="418" spans="1:27" ht="13.5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</row>
    <row r="419" spans="1:27" ht="13.5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</row>
    <row r="420" spans="1:27" ht="13.5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</row>
    <row r="421" spans="1:27" ht="13.5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</row>
    <row r="422" spans="1:27" ht="13.5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</row>
    <row r="423" spans="1:27" ht="13.5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</row>
    <row r="424" spans="1:27" ht="13.5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</row>
    <row r="425" spans="1:27" ht="13.5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</row>
    <row r="426" spans="1:27" ht="13.5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</row>
    <row r="427" spans="1:27" ht="13.5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</row>
    <row r="428" spans="1:27" ht="13.5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</row>
    <row r="429" spans="1:27" ht="13.5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</row>
    <row r="430" spans="1:27" ht="13.5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</row>
    <row r="431" spans="1:27" ht="13.5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</row>
    <row r="432" spans="1:27" ht="13.5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</row>
    <row r="433" spans="1:27" ht="13.5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</row>
    <row r="434" spans="1:27" ht="13.5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</row>
    <row r="435" spans="1:27" ht="13.5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</row>
    <row r="436" spans="1:27" ht="13.5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</row>
    <row r="437" spans="1:27" ht="13.5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</row>
    <row r="438" spans="1:27" ht="13.5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</row>
    <row r="439" spans="1:27" ht="13.5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</row>
    <row r="440" spans="1:27" ht="13.5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</row>
    <row r="441" spans="1:27" ht="13.5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</row>
    <row r="442" spans="1:27" ht="13.5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</row>
    <row r="443" spans="1:27" ht="13.5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</row>
    <row r="444" spans="1:27" ht="13.5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</row>
    <row r="445" spans="1:27" ht="13.5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</row>
    <row r="446" spans="1:27" ht="13.5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</row>
    <row r="447" spans="1:27" ht="13.5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</row>
    <row r="448" spans="1:27" ht="13.5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</row>
    <row r="449" spans="1:27" ht="13.5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</row>
    <row r="450" spans="1:27" ht="13.5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</row>
    <row r="451" spans="1:27" ht="13.5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</row>
    <row r="452" spans="1:27" ht="13.5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</row>
    <row r="453" spans="1:27" ht="13.5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</row>
    <row r="454" spans="1:27" ht="13.5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</row>
    <row r="455" spans="1:27" ht="13.5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</row>
    <row r="456" spans="1:27" ht="13.5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</row>
    <row r="457" spans="1:27" ht="13.5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</row>
    <row r="458" spans="1:27" ht="13.5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</row>
    <row r="459" spans="1:27" ht="13.5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</row>
    <row r="460" spans="1:27" ht="13.5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</row>
    <row r="461" spans="1:27" ht="13.5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</row>
    <row r="462" spans="1:27" ht="13.5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</row>
    <row r="463" spans="1:27" ht="13.5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</row>
    <row r="464" spans="1:27" ht="13.5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</row>
    <row r="465" spans="1:27" ht="13.5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</row>
    <row r="466" spans="1:27" ht="13.5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</row>
    <row r="467" spans="1:27" ht="13.5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</row>
    <row r="468" spans="1:27" ht="13.5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</row>
    <row r="469" spans="1:27" ht="13.5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</row>
    <row r="470" spans="1:27" ht="13.5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</row>
    <row r="471" spans="1:27" ht="13.5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</row>
    <row r="472" spans="1:27" ht="13.5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</row>
    <row r="473" spans="1:27" ht="13.5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</row>
    <row r="474" spans="1:27" ht="13.5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</row>
    <row r="475" spans="1:27" ht="13.5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</row>
    <row r="476" spans="1:27" ht="13.5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</row>
    <row r="477" spans="1:27" ht="13.5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</row>
    <row r="478" spans="1:27" ht="13.5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</row>
    <row r="479" spans="1:27" ht="13.5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</row>
    <row r="480" spans="1:27" ht="13.5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</row>
    <row r="481" spans="1:27" ht="13.5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</row>
    <row r="482" spans="1:27" ht="13.5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</row>
    <row r="483" spans="1:27" ht="13.5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</row>
    <row r="484" spans="1:27" ht="13.5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</row>
    <row r="485" spans="1:27" ht="13.5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</row>
    <row r="486" spans="1:27" ht="13.5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</row>
    <row r="487" spans="1:27" ht="13.5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</row>
    <row r="488" spans="1:27" ht="13.5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</row>
    <row r="489" spans="1:27" ht="13.5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</row>
    <row r="490" spans="1:27" ht="13.5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</row>
    <row r="491" spans="1:27" ht="13.5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</row>
    <row r="492" spans="1:27" ht="13.5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</row>
    <row r="493" spans="1:27" ht="13.5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</row>
    <row r="494" spans="1:27" ht="13.5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</row>
    <row r="495" spans="1:27" ht="13.5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</row>
    <row r="496" spans="1:27" ht="13.5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</row>
    <row r="497" spans="1:27" ht="13.5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</row>
    <row r="498" spans="1:27" ht="13.5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</row>
    <row r="499" spans="1:27" ht="13.5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</row>
    <row r="500" spans="1:27" ht="13.5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</row>
    <row r="501" spans="1:27" ht="13.5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</row>
    <row r="502" spans="1:27" ht="13.5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</row>
    <row r="503" spans="1:27" ht="13.5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</row>
    <row r="504" spans="1:27" ht="13.5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</row>
    <row r="505" spans="1:27" ht="13.5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</row>
    <row r="506" spans="1:27" ht="13.5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</row>
    <row r="507" spans="1:27" ht="13.5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</row>
    <row r="508" spans="1:27" ht="13.5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</row>
    <row r="509" spans="1:27" ht="13.5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</row>
    <row r="510" spans="1:27" ht="13.5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</row>
    <row r="511" spans="1:27" ht="13.5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</row>
    <row r="512" spans="1:27" ht="13.5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</row>
    <row r="513" spans="1:27" ht="13.5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</row>
    <row r="514" spans="1:27" ht="13.5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</row>
    <row r="515" spans="1:27" ht="13.5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</row>
    <row r="516" spans="1:27" ht="13.5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</row>
    <row r="517" spans="1:27" ht="13.5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</row>
    <row r="518" spans="1:27" ht="13.5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</row>
    <row r="519" spans="1:27" ht="13.5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</row>
    <row r="520" spans="1:27" ht="13.5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</row>
    <row r="521" spans="1:27" ht="13.5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</row>
    <row r="522" spans="1:27" ht="13.5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</row>
    <row r="523" spans="1:27" ht="13.5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</row>
    <row r="524" spans="1:27" ht="13.5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</row>
    <row r="525" spans="1:27" ht="13.5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</row>
    <row r="526" spans="1:27" ht="13.5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</row>
    <row r="527" spans="1:27" ht="13.5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</row>
    <row r="528" spans="1:27" ht="13.5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</row>
    <row r="529" spans="1:27" ht="13.5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</row>
    <row r="530" spans="1:27" ht="13.5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</row>
    <row r="531" spans="1:27" ht="13.5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</row>
    <row r="532" spans="1:27" ht="13.5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</row>
    <row r="533" spans="1:27" ht="13.5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</row>
    <row r="534" spans="1:27" ht="13.5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</row>
    <row r="535" spans="1:27" ht="13.5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</row>
    <row r="536" spans="1:27" ht="13.5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</row>
    <row r="537" spans="1:27" ht="13.5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</row>
    <row r="538" spans="1:27" ht="13.5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</row>
    <row r="539" spans="1:27" ht="13.5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</row>
    <row r="540" spans="1:27" ht="13.5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</row>
    <row r="541" spans="1:27" ht="13.5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</row>
    <row r="542" spans="1:27" ht="13.5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</row>
    <row r="543" spans="1:27" ht="13.5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</row>
    <row r="544" spans="1:27" ht="13.5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</row>
    <row r="545" spans="1:27" ht="13.5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</row>
    <row r="546" spans="1:27" ht="13.5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</row>
    <row r="547" spans="1:27" ht="13.5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</row>
    <row r="548" spans="1:27" ht="13.5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</row>
    <row r="549" spans="1:27" ht="13.5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</row>
    <row r="550" spans="1:27" ht="13.5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</row>
    <row r="551" spans="1:27" ht="13.5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</row>
    <row r="552" spans="1:27" ht="13.5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</row>
    <row r="553" spans="1:27" ht="13.5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</row>
    <row r="554" spans="1:27" ht="13.5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</row>
    <row r="555" spans="1:27" ht="13.5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</row>
    <row r="556" spans="1:27" ht="13.5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</row>
    <row r="557" spans="1:27" ht="13.5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</row>
    <row r="558" spans="1:27" ht="13.5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</row>
    <row r="559" spans="1:27" ht="13.5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</row>
    <row r="560" spans="1:27" ht="13.5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</row>
    <row r="561" spans="1:27" ht="13.5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</row>
    <row r="562" spans="1:27" ht="13.5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</row>
    <row r="563" spans="1:27" ht="13.5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</row>
    <row r="564" spans="1:27" ht="13.5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</row>
    <row r="565" spans="1:27" ht="13.5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</row>
    <row r="566" spans="1:27" ht="13.5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</row>
    <row r="567" spans="1:27" ht="13.5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</row>
    <row r="568" spans="1:27" ht="13.5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</row>
    <row r="569" spans="1:27" ht="13.5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</row>
    <row r="570" spans="1:27" ht="13.5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</row>
    <row r="571" spans="1:27" ht="13.5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</row>
    <row r="572" spans="1:27" ht="13.5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</row>
    <row r="573" spans="1:27" ht="13.5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</row>
    <row r="574" spans="1:27" ht="13.5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</row>
    <row r="575" spans="1:27" ht="13.5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</row>
    <row r="576" spans="1:27" ht="13.5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</row>
    <row r="577" spans="1:27" ht="13.5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</row>
    <row r="578" spans="1:27" ht="13.5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</row>
    <row r="579" spans="1:27" ht="13.5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</row>
    <row r="580" spans="1:27" ht="13.5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</row>
    <row r="581" spans="1:27" ht="13.5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</row>
    <row r="582" spans="1:27" ht="13.5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</row>
    <row r="583" spans="1:27" ht="13.5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</row>
    <row r="584" spans="1:27" ht="13.5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</row>
    <row r="585" spans="1:27" ht="13.5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</row>
    <row r="586" spans="1:27" ht="13.5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</row>
    <row r="587" spans="1:27" ht="13.5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</row>
    <row r="588" spans="1:27" ht="13.5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</row>
    <row r="589" spans="1:27" ht="13.5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</row>
    <row r="590" spans="1:27" ht="13.5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</row>
    <row r="591" spans="1:27" ht="13.5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</row>
    <row r="592" spans="1:27" ht="13.5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</row>
    <row r="593" spans="1:27" ht="13.5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</row>
    <row r="594" spans="1:27" ht="13.5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</row>
    <row r="595" spans="1:27" ht="13.5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</row>
    <row r="596" spans="1:27" ht="13.5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</row>
    <row r="597" spans="1:27" ht="13.5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</row>
    <row r="598" spans="1:27" ht="13.5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</row>
    <row r="599" spans="1:27" ht="13.5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</row>
    <row r="600" spans="1:27" ht="13.5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</row>
    <row r="601" spans="1:27" ht="13.5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</row>
    <row r="602" spans="1:27" ht="13.5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</row>
    <row r="603" spans="1:27" ht="13.5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</row>
    <row r="604" spans="1:27" ht="13.5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</row>
    <row r="605" spans="1:27" ht="13.5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</row>
    <row r="606" spans="1:27" ht="13.5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</row>
    <row r="607" spans="1:27" ht="13.5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</row>
    <row r="608" spans="1:27" ht="13.5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</row>
    <row r="609" spans="1:27" ht="13.5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</row>
    <row r="610" spans="1:27" ht="13.5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</row>
    <row r="611" spans="1:27" ht="13.5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</row>
    <row r="612" spans="1:27" ht="13.5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</row>
    <row r="613" spans="1:27" ht="13.5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</row>
    <row r="614" spans="1:27" ht="13.5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</row>
    <row r="615" spans="1:27" ht="13.5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</row>
    <row r="616" spans="1:27" ht="13.5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</row>
    <row r="617" spans="1:27" ht="13.5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</row>
    <row r="618" spans="1:27" ht="13.5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</row>
    <row r="619" spans="1:27" ht="13.5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</row>
    <row r="620" spans="1:27" ht="13.5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</row>
    <row r="621" spans="1:27" ht="13.5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</row>
    <row r="622" spans="1:27" ht="13.5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</row>
    <row r="623" spans="1:27" ht="13.5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</row>
    <row r="624" spans="1:27" ht="13.5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</row>
    <row r="625" spans="1:27" ht="13.5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</row>
    <row r="626" spans="1:27" ht="13.5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</row>
    <row r="627" spans="1:27" ht="13.5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</row>
    <row r="628" spans="1:27" ht="13.5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</row>
    <row r="629" spans="1:27" ht="13.5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</row>
    <row r="630" spans="1:27" ht="13.5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</row>
    <row r="631" spans="1:27" ht="13.5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</row>
    <row r="632" spans="1:27" ht="13.5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</row>
    <row r="633" spans="1:27" ht="13.5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</row>
    <row r="634" spans="1:27" ht="13.5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</row>
    <row r="635" spans="1:27" ht="13.5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</row>
    <row r="636" spans="1:27" ht="13.5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</row>
    <row r="637" spans="1:27" ht="13.5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</row>
    <row r="638" spans="1:27" ht="13.5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</row>
    <row r="639" spans="1:27" ht="13.5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</row>
    <row r="640" spans="1:27" ht="13.5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</row>
    <row r="641" spans="1:27" ht="13.5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</row>
    <row r="642" spans="1:27" ht="13.5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</row>
    <row r="643" spans="1:27" ht="13.5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</row>
    <row r="644" spans="1:27" ht="13.5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</row>
    <row r="645" spans="1:27" ht="13.5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</row>
    <row r="646" spans="1:27" ht="13.5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</row>
    <row r="647" spans="1:27" ht="13.5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</row>
    <row r="648" spans="1:27" ht="13.5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</row>
    <row r="649" spans="1:27" ht="13.5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</row>
    <row r="650" spans="1:27" ht="13.5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</row>
    <row r="651" spans="1:27" ht="13.5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</row>
    <row r="652" spans="1:27" ht="13.5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</row>
    <row r="653" spans="1:27" ht="13.5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</row>
    <row r="654" spans="1:27" ht="13.5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</row>
    <row r="655" spans="1:27" ht="13.5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</row>
    <row r="656" spans="1:27" ht="13.5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</row>
    <row r="657" spans="1:27" ht="13.5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</row>
    <row r="658" spans="1:27" ht="13.5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</row>
    <row r="659" spans="1:27" ht="13.5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</row>
    <row r="660" spans="1:27" ht="13.5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</row>
    <row r="661" spans="1:27" ht="13.5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</row>
    <row r="662" spans="1:27" ht="13.5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</row>
    <row r="663" spans="1:27" ht="13.5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</row>
    <row r="664" spans="1:27" ht="13.5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</row>
    <row r="665" spans="1:27" ht="13.5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</row>
    <row r="666" spans="1:27" ht="13.5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</row>
    <row r="667" spans="1:27" ht="13.5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</row>
    <row r="668" spans="1:27" ht="13.5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</row>
    <row r="669" spans="1:27" ht="13.5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</row>
    <row r="670" spans="1:27" ht="13.5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</row>
    <row r="671" spans="1:27" ht="13.5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</row>
    <row r="672" spans="1:27" ht="13.5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</row>
    <row r="673" spans="1:27" ht="13.5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</row>
    <row r="674" spans="1:27" ht="13.5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</row>
    <row r="675" spans="1:27" ht="13.5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</row>
    <row r="676" spans="1:27" ht="13.5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</row>
    <row r="677" spans="1:27" ht="13.5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</row>
    <row r="678" spans="1:27" ht="13.5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</row>
    <row r="679" spans="1:27" ht="13.5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</row>
    <row r="680" spans="1:27" ht="13.5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</row>
    <row r="681" spans="1:27" ht="13.5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</row>
    <row r="682" spans="1:27" ht="13.5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</row>
    <row r="683" spans="1:27" ht="13.5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</row>
    <row r="684" spans="1:27" ht="13.5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</row>
    <row r="685" spans="1:27" ht="13.5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</row>
    <row r="686" spans="1:27" ht="13.5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</row>
    <row r="687" spans="1:27" ht="13.5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</row>
    <row r="688" spans="1:27" ht="13.5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</row>
    <row r="689" spans="1:27" ht="13.5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</row>
    <row r="690" spans="1:27" ht="13.5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</row>
    <row r="691" spans="1:27" ht="13.5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</row>
    <row r="692" spans="1:27" ht="13.5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</row>
    <row r="693" spans="1:27" ht="13.5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</row>
    <row r="694" spans="1:27" ht="13.5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</row>
    <row r="695" spans="1:27" ht="13.5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</row>
    <row r="696" spans="1:27" ht="13.5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</row>
    <row r="697" spans="1:27" ht="13.5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</row>
    <row r="698" spans="1:27" ht="13.5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</row>
    <row r="699" spans="1:27" ht="13.5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</row>
    <row r="700" spans="1:27" ht="13.5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</row>
    <row r="701" spans="1:27" ht="13.5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</row>
    <row r="702" spans="1:27" ht="13.5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</row>
    <row r="703" spans="1:27" ht="13.5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</row>
    <row r="704" spans="1:27" ht="13.5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</row>
    <row r="705" spans="1:27" ht="13.5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</row>
    <row r="706" spans="1:27" ht="13.5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</row>
    <row r="707" spans="1:27" ht="13.5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</row>
    <row r="708" spans="1:27" ht="13.5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</row>
    <row r="709" spans="1:27" ht="13.5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</row>
    <row r="710" spans="1:27" ht="13.5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</row>
    <row r="711" spans="1:27" ht="13.5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</row>
    <row r="712" spans="1:27" ht="13.5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</row>
    <row r="713" spans="1:27" ht="13.5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</row>
    <row r="714" spans="1:27" ht="13.5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</row>
    <row r="715" spans="1:27" ht="13.5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</row>
    <row r="716" spans="1:27" ht="13.5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</row>
    <row r="717" spans="1:27" ht="13.5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</row>
    <row r="718" spans="1:27" ht="13.5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</row>
    <row r="719" spans="1:27" ht="13.5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</row>
    <row r="720" spans="1:27" ht="13.5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</row>
    <row r="721" spans="1:27" ht="13.5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</row>
    <row r="722" spans="1:27" ht="13.5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</row>
    <row r="723" spans="1:27" ht="13.5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</row>
    <row r="724" spans="1:27" ht="13.5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</row>
    <row r="725" spans="1:27" ht="13.5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</row>
    <row r="726" spans="1:27" ht="13.5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</row>
    <row r="727" spans="1:27" ht="13.5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</row>
    <row r="728" spans="1:27" ht="13.5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</row>
    <row r="729" spans="1:27" ht="13.5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</row>
    <row r="730" spans="1:27" ht="13.5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</row>
    <row r="731" spans="1:27" ht="13.5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</row>
    <row r="732" spans="1:27" ht="13.5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</row>
    <row r="733" spans="1:27" ht="13.5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</row>
    <row r="734" spans="1:27" ht="13.5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</row>
    <row r="735" spans="1:27" ht="13.5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</row>
    <row r="736" spans="1:27" ht="13.5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</row>
    <row r="737" spans="1:27" ht="13.5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</row>
    <row r="738" spans="1:27" ht="13.5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</row>
    <row r="739" spans="1:27" ht="13.5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</row>
    <row r="740" spans="1:27" ht="13.5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</row>
    <row r="741" spans="1:27" ht="13.5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</row>
    <row r="742" spans="1:27" ht="13.5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</row>
    <row r="743" spans="1:27" ht="13.5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</row>
    <row r="744" spans="1:27" ht="13.5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</row>
    <row r="745" spans="1:27" ht="13.5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</row>
    <row r="746" spans="1:27" ht="13.5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</row>
    <row r="747" spans="1:27" ht="13.5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</row>
    <row r="748" spans="1:27" ht="13.5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</row>
    <row r="749" spans="1:27" ht="13.5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</row>
    <row r="750" spans="1:27" ht="13.5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</row>
    <row r="751" spans="1:27" ht="13.5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</row>
    <row r="752" spans="1:27" ht="13.5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</row>
    <row r="753" spans="1:27" ht="13.5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</row>
    <row r="754" spans="1:27" ht="13.5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</row>
    <row r="755" spans="1:27" ht="13.5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</row>
    <row r="756" spans="1:27" ht="13.5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</row>
    <row r="757" spans="1:27" ht="13.5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</row>
    <row r="758" spans="1:27" ht="13.5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</row>
    <row r="759" spans="1:27" ht="13.5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</row>
    <row r="760" spans="1:27" ht="13.5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</row>
    <row r="761" spans="1:27" ht="13.5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</row>
    <row r="762" spans="1:27" ht="13.5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</row>
    <row r="763" spans="1:27" ht="13.5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</row>
    <row r="764" spans="1:27" ht="13.5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</row>
    <row r="765" spans="1:27" ht="13.5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</row>
    <row r="766" spans="1:27" ht="13.5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</row>
    <row r="767" spans="1:27" ht="13.5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</row>
    <row r="768" spans="1:27" ht="13.5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</row>
    <row r="769" spans="1:27" ht="13.5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</row>
    <row r="770" spans="1:27" ht="13.5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</row>
    <row r="771" spans="1:27" ht="13.5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</row>
    <row r="772" spans="1:27" ht="13.5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</row>
    <row r="773" spans="1:27" ht="13.5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</row>
    <row r="774" spans="1:27" ht="13.5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</row>
    <row r="775" spans="1:27" ht="13.5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</row>
    <row r="776" spans="1:27" ht="13.5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</row>
    <row r="777" spans="1:27" ht="13.5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</row>
    <row r="778" spans="1:27" ht="13.5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</row>
    <row r="779" spans="1:27" ht="13.5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</row>
    <row r="780" spans="1:27" ht="13.5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</row>
    <row r="781" spans="1:27" ht="13.5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</row>
    <row r="782" spans="1:27" ht="13.5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</row>
    <row r="783" spans="1:27" ht="13.5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</row>
    <row r="784" spans="1:27" ht="13.5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</row>
    <row r="785" spans="1:27" ht="13.5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</row>
    <row r="786" spans="1:27" ht="13.5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</row>
    <row r="787" spans="1:27" ht="13.5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</row>
    <row r="788" spans="1:27" ht="13.5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</row>
    <row r="789" spans="1:27" ht="13.5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</row>
    <row r="790" spans="1:27" ht="13.5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</row>
    <row r="791" spans="1:27" ht="13.5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</row>
    <row r="792" spans="1:27" ht="13.5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</row>
    <row r="793" spans="1:27" ht="13.5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</row>
    <row r="794" spans="1:27" ht="13.5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</row>
    <row r="795" spans="1:27" ht="13.5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</row>
    <row r="796" spans="1:27" ht="13.5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</row>
    <row r="797" spans="1:27" ht="13.5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</row>
    <row r="798" spans="1:27" ht="13.5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</row>
    <row r="799" spans="1:27" ht="13.5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</row>
    <row r="800" spans="1:27" ht="13.5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</row>
    <row r="801" spans="1:27" ht="13.5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</row>
    <row r="802" spans="1:27" ht="13.5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</row>
    <row r="803" spans="1:27" ht="13.5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</row>
    <row r="804" spans="1:27" ht="13.5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</row>
    <row r="805" spans="1:27" ht="13.5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</row>
    <row r="806" spans="1:27" ht="13.5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</row>
    <row r="807" spans="1:27" ht="13.5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</row>
    <row r="808" spans="1:27" ht="13.5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</row>
    <row r="809" spans="1:27" ht="13.5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</row>
    <row r="810" spans="1:27" ht="13.5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</row>
    <row r="811" spans="1:27" ht="13.5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</row>
    <row r="812" spans="1:27" ht="13.5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</row>
    <row r="813" spans="1:27" ht="13.5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</row>
    <row r="814" spans="1:27" ht="13.5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</row>
    <row r="815" spans="1:27" ht="13.5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</row>
    <row r="816" spans="1:27" ht="13.5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</row>
    <row r="817" spans="1:27" ht="13.5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</row>
    <row r="818" spans="1:27" ht="13.5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</row>
    <row r="819" spans="1:27" ht="13.5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</row>
    <row r="820" spans="1:27" ht="13.5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</row>
    <row r="821" spans="1:27" ht="13.5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</row>
    <row r="822" spans="1:27" ht="13.5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</row>
    <row r="823" spans="1:27" ht="13.5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</row>
    <row r="824" spans="1:27" ht="13.5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</row>
    <row r="825" spans="1:27" ht="13.5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</row>
    <row r="826" spans="1:27" ht="13.5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</row>
    <row r="827" spans="1:27" ht="13.5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</row>
    <row r="828" spans="1:27" ht="13.5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</row>
    <row r="829" spans="1:27" ht="13.5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</row>
    <row r="830" spans="1:27" ht="13.5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</row>
    <row r="831" spans="1:27" ht="13.5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</row>
    <row r="832" spans="1:27" ht="13.5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</row>
    <row r="833" spans="1:27" ht="13.5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</row>
    <row r="834" spans="1:27" ht="13.5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</row>
    <row r="835" spans="1:27" ht="13.5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</row>
    <row r="836" spans="1:27" ht="13.5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</row>
    <row r="837" spans="1:27" ht="13.5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</row>
    <row r="838" spans="1:27" ht="13.5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</row>
    <row r="839" spans="1:27" ht="13.5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</row>
    <row r="840" spans="1:27" ht="13.5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</row>
    <row r="841" spans="1:27" ht="13.5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</row>
    <row r="842" spans="1:27" ht="13.5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</row>
    <row r="843" spans="1:27" ht="13.5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</row>
    <row r="844" spans="1:27" ht="13.5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</row>
    <row r="845" spans="1:27" ht="13.5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</row>
    <row r="846" spans="1:27" ht="13.5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</row>
    <row r="847" spans="1:27" ht="13.5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</row>
    <row r="848" spans="1:27" ht="13.5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</row>
    <row r="849" spans="1:27" ht="13.5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</row>
    <row r="850" spans="1:27" ht="13.5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</row>
    <row r="851" spans="1:27" ht="13.5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</row>
    <row r="852" spans="1:27" ht="13.5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</row>
    <row r="853" spans="1:27" ht="13.5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</row>
    <row r="854" spans="1:27" ht="13.5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</row>
    <row r="855" spans="1:27" ht="13.5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</row>
    <row r="856" spans="1:27" ht="13.5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</row>
    <row r="857" spans="1:27" ht="13.5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</row>
    <row r="858" spans="1:27" ht="13.5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</row>
    <row r="859" spans="1:27" ht="13.5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</row>
    <row r="860" spans="1:27" ht="13.5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</row>
    <row r="861" spans="1:27" ht="13.5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</row>
    <row r="862" spans="1:27" ht="13.5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</row>
    <row r="863" spans="1:27" ht="13.5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</row>
    <row r="864" spans="1:27" ht="13.5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</row>
    <row r="865" spans="1:27" ht="13.5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</row>
    <row r="866" spans="1:27" ht="13.5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</row>
    <row r="867" spans="1:27" ht="13.5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</row>
    <row r="868" spans="1:27" ht="13.5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</row>
    <row r="869" spans="1:27" ht="13.5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</row>
    <row r="870" spans="1:27" ht="13.5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</row>
    <row r="871" spans="1:27" ht="13.5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</row>
    <row r="872" spans="1:27" ht="13.5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</row>
    <row r="873" spans="1:27" ht="13.5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</row>
    <row r="874" spans="1:27" ht="13.5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</row>
    <row r="875" spans="1:27" ht="13.5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</row>
    <row r="876" spans="1:27" ht="13.5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</row>
    <row r="877" spans="1:27" ht="13.5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</row>
    <row r="878" spans="1:27" ht="13.5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</row>
    <row r="879" spans="1:27" ht="13.5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</row>
    <row r="880" spans="1:27" ht="13.5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</row>
    <row r="881" spans="1:27" ht="13.5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</row>
    <row r="882" spans="1:27" ht="13.5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</row>
    <row r="883" spans="1:27" ht="13.5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</row>
    <row r="884" spans="1:27" ht="13.5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</row>
    <row r="885" spans="1:27" ht="13.5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</row>
    <row r="886" spans="1:27" ht="13.5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</row>
    <row r="887" spans="1:27" ht="13.5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</row>
    <row r="888" spans="1:27" ht="13.5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</row>
    <row r="889" spans="1:27" ht="13.5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</row>
    <row r="890" spans="1:27" ht="13.5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</row>
    <row r="891" spans="1:27" ht="13.5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</row>
    <row r="892" spans="1:27" ht="13.5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</row>
    <row r="893" spans="1:27" ht="13.5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</row>
    <row r="894" spans="1:27" ht="13.5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</row>
    <row r="895" spans="1:27" ht="13.5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</row>
    <row r="896" spans="1:27" ht="13.5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</row>
    <row r="897" spans="1:27" ht="13.5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</row>
    <row r="898" spans="1:27" ht="13.5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</row>
    <row r="899" spans="1:27" ht="13.5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</row>
    <row r="900" spans="1:27" ht="13.5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</row>
    <row r="901" spans="1:27" ht="13.5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</row>
    <row r="902" spans="1:27" ht="13.5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</row>
    <row r="903" spans="1:27" ht="13.5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</row>
    <row r="904" spans="1:27" ht="13.5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</row>
    <row r="905" spans="1:27" ht="13.5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</row>
    <row r="906" spans="1:27" ht="13.5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</row>
    <row r="907" spans="1:27" ht="13.5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</row>
    <row r="908" spans="1:27" ht="13.5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</row>
    <row r="909" spans="1:27" ht="13.5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</row>
    <row r="910" spans="1:27" ht="13.5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</row>
    <row r="911" spans="1:27" ht="13.5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</row>
    <row r="912" spans="1:27" ht="13.5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</row>
    <row r="913" spans="1:27" ht="13.5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</row>
    <row r="914" spans="1:27" ht="13.5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</row>
    <row r="915" spans="1:27" ht="13.5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</row>
    <row r="916" spans="1:27" ht="13.5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</row>
    <row r="917" spans="1:27" ht="13.5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</row>
    <row r="918" spans="1:27" ht="13.5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</row>
    <row r="919" spans="1:27" ht="13.5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</row>
    <row r="920" spans="1:27" ht="13.5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</row>
    <row r="921" spans="1:27" ht="13.5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</row>
    <row r="922" spans="1:27" ht="13.5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</row>
    <row r="923" spans="1:27" ht="13.5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</row>
    <row r="924" spans="1:27" ht="13.5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</row>
    <row r="925" spans="1:27" ht="13.5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</row>
    <row r="926" spans="1:27" ht="13.5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</row>
    <row r="927" spans="1:27" ht="13.5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</row>
    <row r="928" spans="1:27" ht="13.5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</row>
    <row r="929" spans="1:27" ht="13.5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</row>
    <row r="930" spans="1:27" ht="13.5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</row>
    <row r="931" spans="1:27" ht="13.5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</row>
    <row r="932" spans="1:27" ht="13.5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</row>
    <row r="933" spans="1:27" ht="13.5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</row>
    <row r="934" spans="1:27" ht="13.5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</row>
    <row r="935" spans="1:27" ht="13.5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</row>
    <row r="936" spans="1:27" ht="13.5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</row>
    <row r="937" spans="1:27" ht="13.5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</row>
    <row r="938" spans="1:27" ht="13.5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</row>
    <row r="939" spans="1:27" ht="13.5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</row>
    <row r="940" spans="1:27" ht="13.5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</row>
    <row r="941" spans="1:27" ht="13.5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</row>
    <row r="942" spans="1:27" ht="13.5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</row>
    <row r="943" spans="1:27" ht="13.5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</row>
    <row r="944" spans="1:27" ht="13.5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/>
    </row>
    <row r="945" spans="1:27" ht="13.5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</row>
    <row r="946" spans="1:27" ht="13.5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</row>
    <row r="947" spans="1:27" ht="13.5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</row>
    <row r="948" spans="1:27" ht="13.5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</row>
    <row r="949" spans="1:27" ht="13.5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</row>
    <row r="950" spans="1:27" ht="13.5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</row>
    <row r="951" spans="1:27" ht="13.5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</row>
    <row r="952" spans="1:27" ht="13.5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</row>
    <row r="953" spans="1:27" ht="13.5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</row>
    <row r="954" spans="1:27" ht="13.5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</row>
    <row r="955" spans="1:27" ht="13.5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</row>
    <row r="956" spans="1:27" ht="13.5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</row>
    <row r="957" spans="1:27" ht="13.5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</row>
    <row r="958" spans="1:27" ht="13.5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</row>
    <row r="959" spans="1:27" ht="13.5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</row>
    <row r="960" spans="1:27" ht="13.5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</row>
    <row r="961" spans="1:27" ht="13.5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</row>
    <row r="962" spans="1:27" ht="13.5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</row>
    <row r="963" spans="1:27" ht="13.5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</row>
    <row r="964" spans="1:27" ht="13.5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</row>
    <row r="965" spans="1:27" ht="13.5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</row>
    <row r="966" spans="1:27" ht="13.5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</row>
    <row r="967" spans="1:27" ht="13.5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</row>
    <row r="968" spans="1:27" ht="13.5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</row>
    <row r="969" spans="1:27" ht="13.5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</row>
    <row r="970" spans="1:27" ht="13.5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</row>
    <row r="971" spans="1:27" ht="13.5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</row>
    <row r="972" spans="1:27" ht="13.5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</row>
    <row r="973" spans="1:27" ht="13.5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</row>
    <row r="974" spans="1:27" ht="13.5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</row>
    <row r="975" spans="1:27" ht="13.5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</row>
    <row r="976" spans="1:27" ht="13.5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</row>
    <row r="977" spans="1:27" ht="13.5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</row>
    <row r="978" spans="1:27" ht="13.5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</row>
    <row r="979" spans="1:27" ht="13.5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/>
    </row>
    <row r="980" spans="1:27" ht="13.5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  <c r="AA980" s="5"/>
    </row>
    <row r="981" spans="1:27" ht="13.5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/>
    </row>
    <row r="982" spans="1:27" ht="13.5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  <c r="AA982" s="5"/>
    </row>
    <row r="983" spans="1:27" ht="13.5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  <c r="AA983" s="5"/>
    </row>
    <row r="984" spans="1:27" ht="13.5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  <c r="AA984" s="5"/>
    </row>
    <row r="985" spans="1:27" ht="13.5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  <c r="AA985" s="5"/>
    </row>
    <row r="986" spans="1:27" ht="13.5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  <c r="AA986" s="5"/>
    </row>
    <row r="987" spans="1:27" ht="13.5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  <c r="AA987" s="5"/>
    </row>
    <row r="988" spans="1:27" ht="13.5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  <c r="AA988" s="5"/>
    </row>
    <row r="989" spans="1:27" ht="13.5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  <c r="AA989" s="5"/>
    </row>
    <row r="990" spans="1:27" ht="13.5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  <c r="AA990" s="5"/>
    </row>
    <row r="991" spans="1:27" ht="13.5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/>
    </row>
    <row r="992" spans="1:27" ht="13.5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  <c r="AA992" s="5"/>
    </row>
    <row r="993" spans="1:27" ht="13.5" customHeight="1" x14ac:dyDescent="0.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  <c r="AA993" s="5"/>
    </row>
    <row r="994" spans="1:27" ht="13.5" customHeight="1" x14ac:dyDescent="0.3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  <c r="AA994" s="5"/>
    </row>
    <row r="995" spans="1:27" ht="13.5" customHeight="1" x14ac:dyDescent="0.3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  <c r="AA995" s="5"/>
    </row>
    <row r="996" spans="1:27" ht="13.5" customHeight="1" x14ac:dyDescent="0.3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  <c r="AA996" s="5"/>
    </row>
    <row r="997" spans="1:27" ht="13.5" customHeight="1" x14ac:dyDescent="0.3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  <c r="AA997" s="5"/>
    </row>
    <row r="998" spans="1:27" ht="13.5" customHeight="1" x14ac:dyDescent="0.3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  <c r="AA998" s="5"/>
    </row>
    <row r="999" spans="1:27" ht="13.5" customHeight="1" x14ac:dyDescent="0.3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  <c r="AA999" s="5"/>
    </row>
    <row r="1000" spans="1:27" ht="13.5" customHeight="1" x14ac:dyDescent="0.3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  <c r="AA1000" s="5"/>
    </row>
  </sheetData>
  <mergeCells count="26">
    <mergeCell ref="G13:K13"/>
    <mergeCell ref="C14:E14"/>
    <mergeCell ref="G14:K14"/>
    <mergeCell ref="A18:A22"/>
    <mergeCell ref="B18:E18"/>
    <mergeCell ref="F18:I22"/>
    <mergeCell ref="B19:E19"/>
    <mergeCell ref="B20:E20"/>
    <mergeCell ref="B21:E21"/>
    <mergeCell ref="B22:E22"/>
    <mergeCell ref="A1:B9"/>
    <mergeCell ref="C1:F9"/>
    <mergeCell ref="A10:A17"/>
    <mergeCell ref="B10:E10"/>
    <mergeCell ref="F10:K10"/>
    <mergeCell ref="C11:E11"/>
    <mergeCell ref="C12:E12"/>
    <mergeCell ref="C15:E15"/>
    <mergeCell ref="G15:K15"/>
    <mergeCell ref="C16:E16"/>
    <mergeCell ref="F16:K16"/>
    <mergeCell ref="C17:E17"/>
    <mergeCell ref="F17:K17"/>
    <mergeCell ref="G11:K11"/>
    <mergeCell ref="G12:K12"/>
    <mergeCell ref="C13:E13"/>
  </mergeCells>
  <hyperlinks>
    <hyperlink ref="G5" r:id="rId1" xr:uid="{00000000-0004-0000-0000-000000000000}"/>
    <hyperlink ref="G6" r:id="rId2" xr:uid="{00000000-0004-0000-0000-000001000000}"/>
  </hyperlinks>
  <pageMargins left="0.7" right="0.7" top="0.75" bottom="0.75" header="0" footer="0"/>
  <pageSetup orientation="landscape"/>
  <drawing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ErrorMessage="1" xr:uid="{00000000-0002-0000-0000-000000000000}">
          <x14:formula1>
            <xm:f>DropdownSources!$A$2:$A1000</xm:f>
          </x14:formula1>
          <xm:sqref>D24:D323</xm:sqref>
        </x14:dataValidation>
        <x14:dataValidation type="list" allowBlank="1" showErrorMessage="1" xr:uid="{00000000-0002-0000-0000-000001000000}">
          <x14:formula1>
            <xm:f>DropdownSources!$C$2:$C1000</xm:f>
          </x14:formula1>
          <xm:sqref>F24:F323</xm:sqref>
        </x14:dataValidation>
        <x14:dataValidation type="list" allowBlank="1" showErrorMessage="1" xr:uid="{00000000-0002-0000-0000-000002000000}">
          <x14:formula1>
            <xm:f>DropdownSources!$B$2:$B1000</xm:f>
          </x14:formula1>
          <xm:sqref>E24:E323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C2:K75"/>
  <sheetViews>
    <sheetView workbookViewId="0">
      <selection activeCell="C2" sqref="C2:K4"/>
    </sheetView>
  </sheetViews>
  <sheetFormatPr defaultColWidth="14.44140625" defaultRowHeight="15" customHeight="1" x14ac:dyDescent="0.3"/>
  <cols>
    <col min="3" max="3" width="30.6640625" customWidth="1"/>
    <col min="4" max="4" width="19.109375" customWidth="1"/>
    <col min="5" max="5" width="10.33203125" customWidth="1"/>
    <col min="6" max="8" width="15.109375" customWidth="1"/>
    <col min="9" max="9" width="20.33203125" customWidth="1"/>
    <col min="10" max="10" width="13.88671875" customWidth="1"/>
    <col min="11" max="11" width="19.6640625" customWidth="1"/>
  </cols>
  <sheetData>
    <row r="2" spans="3:11" ht="24.75" customHeight="1" x14ac:dyDescent="0.3">
      <c r="C2" s="105" t="s">
        <v>46</v>
      </c>
      <c r="D2" s="69"/>
      <c r="E2" s="69"/>
      <c r="F2" s="69"/>
      <c r="G2" s="69"/>
      <c r="H2" s="69"/>
      <c r="I2" s="69"/>
      <c r="J2" s="69"/>
      <c r="K2" s="63"/>
    </row>
    <row r="3" spans="3:11" ht="24.75" customHeight="1" x14ac:dyDescent="0.3">
      <c r="C3" s="64"/>
      <c r="D3" s="70"/>
      <c r="E3" s="70"/>
      <c r="F3" s="70"/>
      <c r="G3" s="70"/>
      <c r="H3" s="70"/>
      <c r="I3" s="70"/>
      <c r="J3" s="70"/>
      <c r="K3" s="65"/>
    </row>
    <row r="4" spans="3:11" ht="24.75" customHeight="1" x14ac:dyDescent="0.3">
      <c r="C4" s="71"/>
      <c r="D4" s="72"/>
      <c r="E4" s="72"/>
      <c r="F4" s="72"/>
      <c r="G4" s="72"/>
      <c r="H4" s="72"/>
      <c r="I4" s="72"/>
      <c r="J4" s="72"/>
      <c r="K4" s="73"/>
    </row>
    <row r="5" spans="3:11" ht="14.4" x14ac:dyDescent="0.3">
      <c r="C5" s="49" t="s">
        <v>47</v>
      </c>
      <c r="D5" s="49" t="s">
        <v>48</v>
      </c>
      <c r="E5" s="101" t="s">
        <v>49</v>
      </c>
      <c r="F5" s="102"/>
      <c r="G5" s="102"/>
      <c r="H5" s="103"/>
      <c r="I5" s="49" t="s">
        <v>50</v>
      </c>
      <c r="J5" s="49" t="s">
        <v>40</v>
      </c>
      <c r="K5" s="49" t="s">
        <v>51</v>
      </c>
    </row>
    <row r="6" spans="3:11" ht="14.4" x14ac:dyDescent="0.3">
      <c r="C6" s="50"/>
      <c r="D6" s="50"/>
      <c r="E6" s="49" t="s">
        <v>52</v>
      </c>
      <c r="F6" s="49" t="s">
        <v>53</v>
      </c>
      <c r="G6" s="49" t="s">
        <v>54</v>
      </c>
      <c r="H6" s="49" t="s">
        <v>55</v>
      </c>
      <c r="I6" s="50"/>
      <c r="J6" s="50"/>
      <c r="K6" s="50"/>
    </row>
    <row r="7" spans="3:11" ht="14.4" x14ac:dyDescent="0.3">
      <c r="C7" s="51" t="s">
        <v>56</v>
      </c>
      <c r="D7" s="52" t="s">
        <v>57</v>
      </c>
      <c r="E7" s="53" t="s">
        <v>58</v>
      </c>
      <c r="F7" s="53">
        <v>0.28000000000000003</v>
      </c>
      <c r="G7" s="53">
        <v>0.35</v>
      </c>
      <c r="H7" s="53">
        <v>0.45</v>
      </c>
      <c r="I7" s="52" t="s">
        <v>57</v>
      </c>
      <c r="J7" s="52" t="s">
        <v>59</v>
      </c>
      <c r="K7" s="52" t="s">
        <v>60</v>
      </c>
    </row>
    <row r="8" spans="3:11" ht="14.4" x14ac:dyDescent="0.3">
      <c r="C8" s="51" t="s">
        <v>61</v>
      </c>
      <c r="D8" s="52" t="s">
        <v>57</v>
      </c>
      <c r="E8" s="53" t="s">
        <v>58</v>
      </c>
      <c r="F8" s="53">
        <v>0.32</v>
      </c>
      <c r="G8" s="53">
        <v>0.38</v>
      </c>
      <c r="H8" s="53">
        <v>0.5</v>
      </c>
      <c r="I8" s="52" t="s">
        <v>57</v>
      </c>
      <c r="J8" s="52" t="s">
        <v>61</v>
      </c>
      <c r="K8" s="52" t="s">
        <v>60</v>
      </c>
    </row>
    <row r="9" spans="3:11" ht="14.4" x14ac:dyDescent="0.3">
      <c r="C9" s="51" t="s">
        <v>62</v>
      </c>
      <c r="D9" s="52" t="s">
        <v>57</v>
      </c>
      <c r="E9" s="53" t="s">
        <v>58</v>
      </c>
      <c r="F9" s="53">
        <v>0.32</v>
      </c>
      <c r="G9" s="53">
        <v>0.38</v>
      </c>
      <c r="H9" s="53">
        <v>0.5</v>
      </c>
      <c r="I9" s="52" t="s">
        <v>57</v>
      </c>
      <c r="J9" s="52" t="s">
        <v>63</v>
      </c>
      <c r="K9" s="52" t="s">
        <v>60</v>
      </c>
    </row>
    <row r="10" spans="3:11" ht="14.4" x14ac:dyDescent="0.3">
      <c r="C10" s="51" t="s">
        <v>64</v>
      </c>
      <c r="D10" s="52" t="s">
        <v>57</v>
      </c>
      <c r="E10" s="53" t="s">
        <v>58</v>
      </c>
      <c r="F10" s="53">
        <v>0.43</v>
      </c>
      <c r="G10" s="53">
        <v>0.49</v>
      </c>
      <c r="H10" s="53">
        <v>0.54</v>
      </c>
      <c r="I10" s="52" t="s">
        <v>57</v>
      </c>
      <c r="J10" s="52" t="s">
        <v>65</v>
      </c>
      <c r="K10" s="52" t="s">
        <v>60</v>
      </c>
    </row>
    <row r="11" spans="3:11" ht="14.4" x14ac:dyDescent="0.3">
      <c r="C11" s="49" t="s">
        <v>47</v>
      </c>
      <c r="D11" s="49" t="s">
        <v>48</v>
      </c>
      <c r="E11" s="101" t="s">
        <v>49</v>
      </c>
      <c r="F11" s="102"/>
      <c r="G11" s="102"/>
      <c r="H11" s="103"/>
      <c r="I11" s="49" t="s">
        <v>50</v>
      </c>
      <c r="J11" s="49" t="s">
        <v>40</v>
      </c>
      <c r="K11" s="49" t="s">
        <v>51</v>
      </c>
    </row>
    <row r="12" spans="3:11" ht="14.4" x14ac:dyDescent="0.3">
      <c r="C12" s="50"/>
      <c r="D12" s="50"/>
      <c r="E12" s="49" t="s">
        <v>52</v>
      </c>
      <c r="F12" s="49" t="s">
        <v>53</v>
      </c>
      <c r="G12" s="49" t="s">
        <v>54</v>
      </c>
      <c r="H12" s="49" t="s">
        <v>55</v>
      </c>
      <c r="I12" s="50"/>
      <c r="J12" s="50"/>
      <c r="K12" s="50"/>
    </row>
    <row r="13" spans="3:11" ht="14.4" x14ac:dyDescent="0.3">
      <c r="C13" s="51" t="s">
        <v>66</v>
      </c>
      <c r="D13" s="52" t="s">
        <v>67</v>
      </c>
      <c r="E13" s="53" t="s">
        <v>58</v>
      </c>
      <c r="F13" s="53">
        <v>65</v>
      </c>
      <c r="G13" s="53">
        <v>86</v>
      </c>
      <c r="H13" s="53">
        <v>108</v>
      </c>
      <c r="I13" s="52" t="s">
        <v>57</v>
      </c>
      <c r="J13" s="52" t="s">
        <v>65</v>
      </c>
      <c r="K13" s="52" t="s">
        <v>60</v>
      </c>
    </row>
    <row r="14" spans="3:11" ht="14.4" x14ac:dyDescent="0.3">
      <c r="C14" s="51" t="s">
        <v>68</v>
      </c>
      <c r="D14" s="52" t="s">
        <v>69</v>
      </c>
      <c r="E14" s="53" t="s">
        <v>58</v>
      </c>
      <c r="F14" s="53">
        <v>65</v>
      </c>
      <c r="G14" s="53">
        <v>86</v>
      </c>
      <c r="H14" s="53">
        <v>108</v>
      </c>
      <c r="I14" s="52" t="s">
        <v>57</v>
      </c>
      <c r="J14" s="52" t="s">
        <v>65</v>
      </c>
      <c r="K14" s="52" t="s">
        <v>60</v>
      </c>
    </row>
    <row r="15" spans="3:11" ht="14.4" x14ac:dyDescent="0.3">
      <c r="C15" s="51" t="s">
        <v>70</v>
      </c>
      <c r="D15" s="52" t="s">
        <v>71</v>
      </c>
      <c r="E15" s="53" t="s">
        <v>58</v>
      </c>
      <c r="F15" s="53">
        <v>86</v>
      </c>
      <c r="G15" s="53">
        <v>108</v>
      </c>
      <c r="H15" s="53">
        <v>130</v>
      </c>
      <c r="I15" s="52" t="s">
        <v>57</v>
      </c>
      <c r="J15" s="52" t="s">
        <v>65</v>
      </c>
      <c r="K15" s="52" t="s">
        <v>60</v>
      </c>
    </row>
    <row r="16" spans="3:11" ht="14.4" x14ac:dyDescent="0.3">
      <c r="C16" s="51" t="s">
        <v>72</v>
      </c>
      <c r="D16" s="52" t="s">
        <v>73</v>
      </c>
      <c r="E16" s="53" t="s">
        <v>58</v>
      </c>
      <c r="F16" s="53">
        <v>86</v>
      </c>
      <c r="G16" s="53">
        <v>108</v>
      </c>
      <c r="H16" s="53">
        <v>130</v>
      </c>
      <c r="I16" s="52" t="s">
        <v>57</v>
      </c>
      <c r="J16" s="52" t="s">
        <v>65</v>
      </c>
      <c r="K16" s="52" t="s">
        <v>60</v>
      </c>
    </row>
    <row r="17" spans="3:11" ht="14.4" x14ac:dyDescent="0.3">
      <c r="C17" s="51" t="s">
        <v>74</v>
      </c>
      <c r="D17" s="52" t="s">
        <v>75</v>
      </c>
      <c r="E17" s="53" t="s">
        <v>58</v>
      </c>
      <c r="F17" s="53">
        <v>108</v>
      </c>
      <c r="G17" s="53">
        <v>130</v>
      </c>
      <c r="H17" s="53">
        <v>162</v>
      </c>
      <c r="I17" s="52" t="s">
        <v>57</v>
      </c>
      <c r="J17" s="52" t="s">
        <v>65</v>
      </c>
      <c r="K17" s="52" t="s">
        <v>76</v>
      </c>
    </row>
    <row r="18" spans="3:11" ht="14.4" x14ac:dyDescent="0.3">
      <c r="C18" s="51" t="s">
        <v>77</v>
      </c>
      <c r="D18" s="52" t="s">
        <v>78</v>
      </c>
      <c r="E18" s="53" t="s">
        <v>58</v>
      </c>
      <c r="F18" s="53">
        <v>86</v>
      </c>
      <c r="G18" s="53">
        <v>108</v>
      </c>
      <c r="H18" s="53">
        <v>130</v>
      </c>
      <c r="I18" s="52" t="s">
        <v>57</v>
      </c>
      <c r="J18" s="52" t="s">
        <v>65</v>
      </c>
      <c r="K18" s="52" t="s">
        <v>60</v>
      </c>
    </row>
    <row r="19" spans="3:11" ht="14.4" x14ac:dyDescent="0.3">
      <c r="C19" s="51" t="s">
        <v>79</v>
      </c>
      <c r="D19" s="52" t="s">
        <v>80</v>
      </c>
      <c r="E19" s="53" t="s">
        <v>58</v>
      </c>
      <c r="F19" s="53">
        <v>108</v>
      </c>
      <c r="G19" s="53">
        <v>130</v>
      </c>
      <c r="H19" s="53">
        <v>162</v>
      </c>
      <c r="I19" s="52" t="s">
        <v>57</v>
      </c>
      <c r="J19" s="52" t="s">
        <v>65</v>
      </c>
      <c r="K19" s="52" t="s">
        <v>76</v>
      </c>
    </row>
    <row r="20" spans="3:11" ht="14.4" x14ac:dyDescent="0.3">
      <c r="C20" s="51" t="s">
        <v>81</v>
      </c>
      <c r="D20" s="52" t="s">
        <v>82</v>
      </c>
      <c r="E20" s="53" t="s">
        <v>58</v>
      </c>
      <c r="F20" s="53">
        <v>76</v>
      </c>
      <c r="G20" s="53">
        <v>97</v>
      </c>
      <c r="H20" s="53">
        <v>119</v>
      </c>
      <c r="I20" s="52" t="s">
        <v>57</v>
      </c>
      <c r="J20" s="52" t="s">
        <v>65</v>
      </c>
      <c r="K20" s="52" t="s">
        <v>60</v>
      </c>
    </row>
    <row r="21" spans="3:11" ht="14.4" x14ac:dyDescent="0.3">
      <c r="C21" s="51" t="s">
        <v>83</v>
      </c>
      <c r="D21" s="52" t="s">
        <v>84</v>
      </c>
      <c r="E21" s="53" t="s">
        <v>58</v>
      </c>
      <c r="F21" s="53">
        <v>76</v>
      </c>
      <c r="G21" s="53">
        <v>97</v>
      </c>
      <c r="H21" s="53">
        <v>119</v>
      </c>
      <c r="I21" s="52" t="s">
        <v>57</v>
      </c>
      <c r="J21" s="52" t="s">
        <v>65</v>
      </c>
      <c r="K21" s="52" t="s">
        <v>76</v>
      </c>
    </row>
    <row r="22" spans="3:11" ht="14.4" x14ac:dyDescent="0.3">
      <c r="C22" s="51" t="s">
        <v>85</v>
      </c>
      <c r="D22" s="52" t="s">
        <v>86</v>
      </c>
      <c r="E22" s="53" t="s">
        <v>58</v>
      </c>
      <c r="F22" s="53">
        <v>76</v>
      </c>
      <c r="G22" s="53">
        <v>97</v>
      </c>
      <c r="H22" s="53">
        <v>119</v>
      </c>
      <c r="I22" s="52" t="s">
        <v>57</v>
      </c>
      <c r="J22" s="52" t="s">
        <v>65</v>
      </c>
      <c r="K22" s="52" t="s">
        <v>76</v>
      </c>
    </row>
    <row r="23" spans="3:11" ht="14.4" x14ac:dyDescent="0.3">
      <c r="C23" s="51" t="s">
        <v>87</v>
      </c>
      <c r="D23" s="52" t="s">
        <v>88</v>
      </c>
      <c r="E23" s="53" t="s">
        <v>58</v>
      </c>
      <c r="F23" s="53">
        <v>76</v>
      </c>
      <c r="G23" s="53">
        <v>97</v>
      </c>
      <c r="H23" s="53">
        <v>119</v>
      </c>
      <c r="I23" s="52" t="s">
        <v>57</v>
      </c>
      <c r="J23" s="52" t="s">
        <v>65</v>
      </c>
      <c r="K23" s="52" t="s">
        <v>76</v>
      </c>
    </row>
    <row r="24" spans="3:11" ht="14.4" x14ac:dyDescent="0.3">
      <c r="C24" s="51" t="s">
        <v>89</v>
      </c>
      <c r="D24" s="52" t="s">
        <v>90</v>
      </c>
      <c r="E24" s="53" t="s">
        <v>58</v>
      </c>
      <c r="F24" s="53">
        <v>86</v>
      </c>
      <c r="G24" s="53">
        <v>108</v>
      </c>
      <c r="H24" s="53">
        <v>130</v>
      </c>
      <c r="I24" s="52" t="s">
        <v>57</v>
      </c>
      <c r="J24" s="52" t="s">
        <v>65</v>
      </c>
      <c r="K24" s="52" t="s">
        <v>60</v>
      </c>
    </row>
    <row r="25" spans="3:11" ht="14.4" x14ac:dyDescent="0.3">
      <c r="C25" s="51" t="s">
        <v>91</v>
      </c>
      <c r="D25" s="52" t="s">
        <v>92</v>
      </c>
      <c r="E25" s="53" t="s">
        <v>58</v>
      </c>
      <c r="F25" s="53">
        <v>86</v>
      </c>
      <c r="G25" s="53">
        <v>108</v>
      </c>
      <c r="H25" s="53">
        <v>130</v>
      </c>
      <c r="I25" s="52" t="s">
        <v>57</v>
      </c>
      <c r="J25" s="52" t="s">
        <v>65</v>
      </c>
      <c r="K25" s="52" t="s">
        <v>60</v>
      </c>
    </row>
    <row r="26" spans="3:11" ht="14.4" x14ac:dyDescent="0.3">
      <c r="C26" s="51" t="s">
        <v>93</v>
      </c>
      <c r="D26" s="52" t="s">
        <v>94</v>
      </c>
      <c r="E26" s="53" t="s">
        <v>58</v>
      </c>
      <c r="F26" s="53">
        <v>86</v>
      </c>
      <c r="G26" s="53">
        <v>108</v>
      </c>
      <c r="H26" s="53">
        <v>130</v>
      </c>
      <c r="I26" s="52" t="s">
        <v>57</v>
      </c>
      <c r="J26" s="52" t="s">
        <v>65</v>
      </c>
      <c r="K26" s="52" t="s">
        <v>60</v>
      </c>
    </row>
    <row r="27" spans="3:11" ht="14.4" x14ac:dyDescent="0.3">
      <c r="C27" s="51" t="s">
        <v>95</v>
      </c>
      <c r="D27" s="52" t="s">
        <v>96</v>
      </c>
      <c r="E27" s="53" t="s">
        <v>58</v>
      </c>
      <c r="F27" s="53">
        <v>86</v>
      </c>
      <c r="G27" s="53">
        <v>130</v>
      </c>
      <c r="H27" s="53">
        <v>162</v>
      </c>
      <c r="I27" s="52" t="s">
        <v>57</v>
      </c>
      <c r="J27" s="52" t="s">
        <v>65</v>
      </c>
      <c r="K27" s="52" t="s">
        <v>60</v>
      </c>
    </row>
    <row r="28" spans="3:11" ht="14.4" x14ac:dyDescent="0.3">
      <c r="C28" s="49" t="s">
        <v>47</v>
      </c>
      <c r="D28" s="49" t="s">
        <v>48</v>
      </c>
      <c r="E28" s="101" t="s">
        <v>49</v>
      </c>
      <c r="F28" s="102"/>
      <c r="G28" s="102"/>
      <c r="H28" s="103"/>
      <c r="I28" s="49" t="s">
        <v>50</v>
      </c>
      <c r="J28" s="49" t="s">
        <v>40</v>
      </c>
      <c r="K28" s="49" t="s">
        <v>51</v>
      </c>
    </row>
    <row r="29" spans="3:11" ht="14.4" x14ac:dyDescent="0.3">
      <c r="C29" s="50"/>
      <c r="D29" s="50"/>
      <c r="E29" s="49" t="s">
        <v>52</v>
      </c>
      <c r="F29" s="49" t="s">
        <v>53</v>
      </c>
      <c r="G29" s="49" t="s">
        <v>54</v>
      </c>
      <c r="H29" s="49" t="s">
        <v>55</v>
      </c>
      <c r="I29" s="50"/>
      <c r="J29" s="50"/>
      <c r="K29" s="50"/>
    </row>
    <row r="30" spans="3:11" ht="14.4" x14ac:dyDescent="0.3">
      <c r="C30" s="51" t="s">
        <v>97</v>
      </c>
      <c r="D30" s="52" t="s">
        <v>67</v>
      </c>
      <c r="E30" s="53" t="s">
        <v>58</v>
      </c>
      <c r="F30" s="53">
        <v>130</v>
      </c>
      <c r="G30" s="53">
        <v>160</v>
      </c>
      <c r="H30" s="53">
        <v>190</v>
      </c>
      <c r="I30" s="52" t="s">
        <v>98</v>
      </c>
      <c r="J30" s="52" t="s">
        <v>65</v>
      </c>
      <c r="K30" s="52" t="s">
        <v>60</v>
      </c>
    </row>
    <row r="31" spans="3:11" ht="14.4" x14ac:dyDescent="0.3">
      <c r="C31" s="51" t="s">
        <v>99</v>
      </c>
      <c r="D31" s="52" t="s">
        <v>69</v>
      </c>
      <c r="E31" s="53" t="s">
        <v>58</v>
      </c>
      <c r="F31" s="53">
        <v>130</v>
      </c>
      <c r="G31" s="53">
        <v>160</v>
      </c>
      <c r="H31" s="53">
        <v>190</v>
      </c>
      <c r="I31" s="52" t="s">
        <v>98</v>
      </c>
      <c r="J31" s="52" t="s">
        <v>65</v>
      </c>
      <c r="K31" s="52" t="s">
        <v>60</v>
      </c>
    </row>
    <row r="32" spans="3:11" ht="14.4" x14ac:dyDescent="0.3">
      <c r="C32" s="51" t="s">
        <v>100</v>
      </c>
      <c r="D32" s="52" t="s">
        <v>71</v>
      </c>
      <c r="E32" s="53" t="s">
        <v>58</v>
      </c>
      <c r="F32" s="53">
        <v>324</v>
      </c>
      <c r="G32" s="53">
        <v>346</v>
      </c>
      <c r="H32" s="53">
        <v>410</v>
      </c>
      <c r="I32" s="52" t="s">
        <v>101</v>
      </c>
      <c r="J32" s="52" t="s">
        <v>65</v>
      </c>
      <c r="K32" s="52" t="s">
        <v>60</v>
      </c>
    </row>
    <row r="33" spans="3:11" ht="14.4" x14ac:dyDescent="0.3">
      <c r="C33" s="51" t="s">
        <v>102</v>
      </c>
      <c r="D33" s="52" t="s">
        <v>73</v>
      </c>
      <c r="E33" s="53" t="s">
        <v>58</v>
      </c>
      <c r="F33" s="53">
        <v>324</v>
      </c>
      <c r="G33" s="53">
        <v>346</v>
      </c>
      <c r="H33" s="53">
        <v>410</v>
      </c>
      <c r="I33" s="52" t="s">
        <v>101</v>
      </c>
      <c r="J33" s="52" t="s">
        <v>65</v>
      </c>
      <c r="K33" s="52" t="s">
        <v>60</v>
      </c>
    </row>
    <row r="34" spans="3:11" ht="14.4" x14ac:dyDescent="0.3">
      <c r="C34" s="51" t="s">
        <v>103</v>
      </c>
      <c r="D34" s="52" t="s">
        <v>104</v>
      </c>
      <c r="E34" s="53" t="s">
        <v>58</v>
      </c>
      <c r="F34" s="53">
        <v>432</v>
      </c>
      <c r="G34" s="53">
        <v>454</v>
      </c>
      <c r="H34" s="53">
        <v>486</v>
      </c>
      <c r="I34" s="52" t="s">
        <v>101</v>
      </c>
      <c r="J34" s="52" t="s">
        <v>65</v>
      </c>
      <c r="K34" s="52" t="s">
        <v>76</v>
      </c>
    </row>
    <row r="35" spans="3:11" ht="14.4" x14ac:dyDescent="0.3">
      <c r="C35" s="51" t="s">
        <v>105</v>
      </c>
      <c r="D35" s="52" t="s">
        <v>78</v>
      </c>
      <c r="E35" s="53" t="s">
        <v>58</v>
      </c>
      <c r="F35" s="53">
        <v>432</v>
      </c>
      <c r="G35" s="53">
        <v>454</v>
      </c>
      <c r="H35" s="53">
        <v>486</v>
      </c>
      <c r="I35" s="52" t="s">
        <v>101</v>
      </c>
      <c r="J35" s="52" t="s">
        <v>65</v>
      </c>
      <c r="K35" s="52" t="s">
        <v>60</v>
      </c>
    </row>
    <row r="36" spans="3:11" ht="14.4" x14ac:dyDescent="0.3">
      <c r="C36" s="51" t="s">
        <v>106</v>
      </c>
      <c r="D36" s="54" t="s">
        <v>80</v>
      </c>
      <c r="E36" s="53" t="s">
        <v>58</v>
      </c>
      <c r="F36" s="53">
        <v>432</v>
      </c>
      <c r="G36" s="53">
        <v>454</v>
      </c>
      <c r="H36" s="53">
        <v>486</v>
      </c>
      <c r="I36" s="54" t="s">
        <v>101</v>
      </c>
      <c r="J36" s="52" t="s">
        <v>65</v>
      </c>
      <c r="K36" s="52" t="s">
        <v>76</v>
      </c>
    </row>
    <row r="37" spans="3:11" ht="14.4" x14ac:dyDescent="0.3">
      <c r="C37" s="51" t="s">
        <v>107</v>
      </c>
      <c r="D37" s="52" t="s">
        <v>67</v>
      </c>
      <c r="E37" s="53" t="s">
        <v>58</v>
      </c>
      <c r="F37" s="53">
        <v>216</v>
      </c>
      <c r="G37" s="53">
        <v>238</v>
      </c>
      <c r="H37" s="53">
        <v>270</v>
      </c>
      <c r="I37" s="52" t="s">
        <v>108</v>
      </c>
      <c r="J37" s="52" t="s">
        <v>65</v>
      </c>
      <c r="K37" s="52" t="s">
        <v>60</v>
      </c>
    </row>
    <row r="38" spans="3:11" ht="14.4" x14ac:dyDescent="0.3">
      <c r="C38" s="51" t="s">
        <v>109</v>
      </c>
      <c r="D38" s="52" t="s">
        <v>69</v>
      </c>
      <c r="E38" s="53" t="s">
        <v>58</v>
      </c>
      <c r="F38" s="53">
        <v>216</v>
      </c>
      <c r="G38" s="53">
        <v>238</v>
      </c>
      <c r="H38" s="53">
        <v>270</v>
      </c>
      <c r="I38" s="52" t="s">
        <v>108</v>
      </c>
      <c r="J38" s="52" t="s">
        <v>65</v>
      </c>
      <c r="K38" s="52" t="s">
        <v>60</v>
      </c>
    </row>
    <row r="39" spans="3:11" ht="14.4" x14ac:dyDescent="0.3">
      <c r="C39" s="51" t="s">
        <v>110</v>
      </c>
      <c r="D39" s="52" t="s">
        <v>67</v>
      </c>
      <c r="E39" s="53" t="s">
        <v>58</v>
      </c>
      <c r="F39" s="53">
        <v>162</v>
      </c>
      <c r="G39" s="53">
        <v>194</v>
      </c>
      <c r="H39" s="53">
        <v>216</v>
      </c>
      <c r="I39" s="52" t="s">
        <v>111</v>
      </c>
      <c r="J39" s="52" t="s">
        <v>65</v>
      </c>
      <c r="K39" s="52" t="s">
        <v>60</v>
      </c>
    </row>
    <row r="40" spans="3:11" ht="14.4" x14ac:dyDescent="0.3">
      <c r="C40" s="51" t="s">
        <v>112</v>
      </c>
      <c r="D40" s="52" t="s">
        <v>69</v>
      </c>
      <c r="E40" s="53" t="s">
        <v>58</v>
      </c>
      <c r="F40" s="53">
        <v>162</v>
      </c>
      <c r="G40" s="53">
        <v>194</v>
      </c>
      <c r="H40" s="53">
        <v>216</v>
      </c>
      <c r="I40" s="52" t="s">
        <v>111</v>
      </c>
      <c r="J40" s="52" t="s">
        <v>65</v>
      </c>
      <c r="K40" s="52" t="s">
        <v>60</v>
      </c>
    </row>
    <row r="41" spans="3:11" ht="14.4" x14ac:dyDescent="0.3">
      <c r="C41" s="51" t="s">
        <v>113</v>
      </c>
      <c r="D41" s="52" t="s">
        <v>114</v>
      </c>
      <c r="E41" s="53" t="s">
        <v>58</v>
      </c>
      <c r="F41" s="53">
        <v>194</v>
      </c>
      <c r="G41" s="53">
        <v>238</v>
      </c>
      <c r="H41" s="53">
        <v>270</v>
      </c>
      <c r="I41" s="52" t="s">
        <v>98</v>
      </c>
      <c r="J41" s="52" t="s">
        <v>65</v>
      </c>
      <c r="K41" s="52" t="s">
        <v>60</v>
      </c>
    </row>
    <row r="42" spans="3:11" ht="14.4" x14ac:dyDescent="0.3">
      <c r="C42" s="51" t="s">
        <v>115</v>
      </c>
      <c r="D42" s="52" t="s">
        <v>90</v>
      </c>
      <c r="E42" s="53" t="s">
        <v>58</v>
      </c>
      <c r="F42" s="53">
        <v>324</v>
      </c>
      <c r="G42" s="53">
        <v>346</v>
      </c>
      <c r="H42" s="53">
        <v>410</v>
      </c>
      <c r="I42" s="52" t="s">
        <v>98</v>
      </c>
      <c r="J42" s="52" t="s">
        <v>65</v>
      </c>
      <c r="K42" s="52" t="s">
        <v>60</v>
      </c>
    </row>
    <row r="43" spans="3:11" ht="14.4" x14ac:dyDescent="0.3">
      <c r="C43" s="51" t="s">
        <v>116</v>
      </c>
      <c r="D43" s="54" t="s">
        <v>92</v>
      </c>
      <c r="E43" s="53" t="s">
        <v>58</v>
      </c>
      <c r="F43" s="53">
        <v>324</v>
      </c>
      <c r="G43" s="53">
        <v>346</v>
      </c>
      <c r="H43" s="53">
        <v>410</v>
      </c>
      <c r="I43" s="52" t="s">
        <v>101</v>
      </c>
      <c r="J43" s="52" t="s">
        <v>65</v>
      </c>
      <c r="K43" s="52" t="s">
        <v>60</v>
      </c>
    </row>
    <row r="44" spans="3:11" ht="14.4" x14ac:dyDescent="0.3">
      <c r="C44" s="51" t="s">
        <v>117</v>
      </c>
      <c r="D44" s="52" t="s">
        <v>84</v>
      </c>
      <c r="E44" s="53" t="s">
        <v>58</v>
      </c>
      <c r="F44" s="53">
        <v>162</v>
      </c>
      <c r="G44" s="53">
        <v>194</v>
      </c>
      <c r="H44" s="53">
        <v>227</v>
      </c>
      <c r="I44" s="52" t="s">
        <v>101</v>
      </c>
      <c r="J44" s="52" t="s">
        <v>65</v>
      </c>
      <c r="K44" s="52" t="s">
        <v>76</v>
      </c>
    </row>
    <row r="45" spans="3:11" ht="14.4" x14ac:dyDescent="0.3">
      <c r="C45" s="51" t="s">
        <v>118</v>
      </c>
      <c r="D45" s="52" t="s">
        <v>88</v>
      </c>
      <c r="E45" s="53" t="s">
        <v>58</v>
      </c>
      <c r="F45" s="53">
        <v>162</v>
      </c>
      <c r="G45" s="53">
        <v>194</v>
      </c>
      <c r="H45" s="53">
        <v>227</v>
      </c>
      <c r="I45" s="52" t="s">
        <v>101</v>
      </c>
      <c r="J45" s="52" t="s">
        <v>65</v>
      </c>
      <c r="K45" s="52" t="s">
        <v>76</v>
      </c>
    </row>
    <row r="46" spans="3:11" ht="14.4" x14ac:dyDescent="0.3">
      <c r="C46" s="51" t="s">
        <v>119</v>
      </c>
      <c r="D46" s="52" t="s">
        <v>86</v>
      </c>
      <c r="E46" s="53" t="s">
        <v>58</v>
      </c>
      <c r="F46" s="53">
        <v>162</v>
      </c>
      <c r="G46" s="53">
        <v>194</v>
      </c>
      <c r="H46" s="53">
        <v>227</v>
      </c>
      <c r="I46" s="52" t="s">
        <v>98</v>
      </c>
      <c r="J46" s="52" t="s">
        <v>65</v>
      </c>
      <c r="K46" s="52" t="s">
        <v>76</v>
      </c>
    </row>
    <row r="47" spans="3:11" ht="14.4" x14ac:dyDescent="0.3">
      <c r="C47" s="51" t="s">
        <v>120</v>
      </c>
      <c r="D47" s="52" t="s">
        <v>67</v>
      </c>
      <c r="E47" s="53" t="s">
        <v>58</v>
      </c>
      <c r="F47" s="53">
        <v>130</v>
      </c>
      <c r="G47" s="53">
        <v>162</v>
      </c>
      <c r="H47" s="53">
        <v>194</v>
      </c>
      <c r="I47" s="52" t="s">
        <v>121</v>
      </c>
      <c r="J47" s="52" t="s">
        <v>65</v>
      </c>
      <c r="K47" s="52" t="s">
        <v>60</v>
      </c>
    </row>
    <row r="48" spans="3:11" ht="14.4" x14ac:dyDescent="0.3">
      <c r="C48" s="51" t="s">
        <v>122</v>
      </c>
      <c r="D48" s="52" t="s">
        <v>69</v>
      </c>
      <c r="E48" s="53" t="s">
        <v>58</v>
      </c>
      <c r="F48" s="53">
        <v>130</v>
      </c>
      <c r="G48" s="53">
        <v>162</v>
      </c>
      <c r="H48" s="53">
        <v>194</v>
      </c>
      <c r="I48" s="52" t="s">
        <v>121</v>
      </c>
      <c r="J48" s="52" t="s">
        <v>65</v>
      </c>
      <c r="K48" s="52" t="s">
        <v>60</v>
      </c>
    </row>
    <row r="49" spans="3:11" ht="14.4" x14ac:dyDescent="0.3">
      <c r="C49" s="51" t="s">
        <v>123</v>
      </c>
      <c r="D49" s="52" t="s">
        <v>82</v>
      </c>
      <c r="E49" s="53" t="s">
        <v>58</v>
      </c>
      <c r="F49" s="53">
        <v>140</v>
      </c>
      <c r="G49" s="53">
        <v>173</v>
      </c>
      <c r="H49" s="53">
        <v>205</v>
      </c>
      <c r="I49" s="52" t="s">
        <v>98</v>
      </c>
      <c r="J49" s="52" t="s">
        <v>65</v>
      </c>
      <c r="K49" s="50"/>
    </row>
    <row r="50" spans="3:11" ht="14.4" x14ac:dyDescent="0.3">
      <c r="C50" s="49" t="s">
        <v>47</v>
      </c>
      <c r="D50" s="49" t="s">
        <v>48</v>
      </c>
      <c r="E50" s="101" t="s">
        <v>49</v>
      </c>
      <c r="F50" s="102"/>
      <c r="G50" s="102"/>
      <c r="H50" s="103"/>
      <c r="I50" s="49" t="s">
        <v>50</v>
      </c>
      <c r="J50" s="49" t="s">
        <v>40</v>
      </c>
      <c r="K50" s="49" t="s">
        <v>51</v>
      </c>
    </row>
    <row r="51" spans="3:11" ht="14.4" x14ac:dyDescent="0.3">
      <c r="C51" s="50"/>
      <c r="D51" s="50"/>
      <c r="E51" s="49" t="s">
        <v>52</v>
      </c>
      <c r="F51" s="49" t="s">
        <v>53</v>
      </c>
      <c r="G51" s="49" t="s">
        <v>54</v>
      </c>
      <c r="H51" s="49" t="s">
        <v>55</v>
      </c>
      <c r="I51" s="50"/>
      <c r="J51" s="50"/>
      <c r="K51" s="50"/>
    </row>
    <row r="52" spans="3:11" ht="14.4" x14ac:dyDescent="0.3">
      <c r="C52" s="51" t="s">
        <v>124</v>
      </c>
      <c r="D52" s="52" t="s">
        <v>125</v>
      </c>
      <c r="E52" s="53" t="s">
        <v>58</v>
      </c>
      <c r="F52" s="53">
        <v>86</v>
      </c>
      <c r="G52" s="53">
        <v>130</v>
      </c>
      <c r="H52" s="53">
        <v>160</v>
      </c>
      <c r="I52" s="52" t="s">
        <v>126</v>
      </c>
      <c r="J52" s="52" t="s">
        <v>65</v>
      </c>
      <c r="K52" s="52" t="s">
        <v>60</v>
      </c>
    </row>
    <row r="53" spans="3:11" ht="14.4" x14ac:dyDescent="0.3">
      <c r="C53" s="51" t="s">
        <v>127</v>
      </c>
      <c r="D53" s="52" t="s">
        <v>128</v>
      </c>
      <c r="E53" s="53" t="s">
        <v>58</v>
      </c>
      <c r="F53" s="53">
        <v>76</v>
      </c>
      <c r="G53" s="53">
        <v>162</v>
      </c>
      <c r="H53" s="53">
        <v>216</v>
      </c>
      <c r="I53" s="52" t="s">
        <v>129</v>
      </c>
      <c r="J53" s="52" t="s">
        <v>65</v>
      </c>
      <c r="K53" s="52" t="s">
        <v>60</v>
      </c>
    </row>
    <row r="54" spans="3:11" ht="14.4" x14ac:dyDescent="0.3">
      <c r="C54" s="51" t="s">
        <v>130</v>
      </c>
      <c r="D54" s="52" t="s">
        <v>131</v>
      </c>
      <c r="E54" s="53" t="s">
        <v>58</v>
      </c>
      <c r="F54" s="53">
        <v>86</v>
      </c>
      <c r="G54" s="53">
        <v>119</v>
      </c>
      <c r="H54" s="53">
        <v>151</v>
      </c>
      <c r="I54" s="52" t="s">
        <v>132</v>
      </c>
      <c r="J54" s="52" t="s">
        <v>65</v>
      </c>
      <c r="K54" s="52" t="s">
        <v>60</v>
      </c>
    </row>
    <row r="55" spans="3:11" ht="14.4" x14ac:dyDescent="0.3">
      <c r="C55" s="51" t="s">
        <v>133</v>
      </c>
      <c r="D55" s="52" t="s">
        <v>134</v>
      </c>
      <c r="E55" s="53" t="s">
        <v>58</v>
      </c>
      <c r="F55" s="53">
        <v>45</v>
      </c>
      <c r="G55" s="53">
        <v>70</v>
      </c>
      <c r="H55" s="53">
        <v>95</v>
      </c>
      <c r="I55" s="52" t="s">
        <v>135</v>
      </c>
      <c r="J55" s="52" t="s">
        <v>65</v>
      </c>
      <c r="K55" s="52" t="s">
        <v>60</v>
      </c>
    </row>
    <row r="56" spans="3:11" ht="14.4" x14ac:dyDescent="0.3">
      <c r="C56" s="51" t="s">
        <v>136</v>
      </c>
      <c r="D56" s="52" t="s">
        <v>137</v>
      </c>
      <c r="E56" s="106">
        <v>380</v>
      </c>
      <c r="F56" s="102"/>
      <c r="G56" s="102"/>
      <c r="H56" s="103"/>
      <c r="I56" s="52" t="s">
        <v>138</v>
      </c>
      <c r="J56" s="52" t="s">
        <v>65</v>
      </c>
      <c r="K56" s="52" t="s">
        <v>60</v>
      </c>
    </row>
    <row r="57" spans="3:11" ht="14.4" x14ac:dyDescent="0.3">
      <c r="C57" s="51" t="s">
        <v>139</v>
      </c>
      <c r="D57" s="52" t="s">
        <v>140</v>
      </c>
      <c r="E57" s="53" t="s">
        <v>58</v>
      </c>
      <c r="F57" s="53">
        <v>54</v>
      </c>
      <c r="G57" s="53">
        <v>76</v>
      </c>
      <c r="H57" s="53">
        <v>97</v>
      </c>
      <c r="I57" s="52" t="s">
        <v>141</v>
      </c>
      <c r="J57" s="52" t="s">
        <v>65</v>
      </c>
      <c r="K57" s="52" t="s">
        <v>60</v>
      </c>
    </row>
    <row r="58" spans="3:11" ht="14.4" x14ac:dyDescent="0.3">
      <c r="C58" s="51" t="s">
        <v>142</v>
      </c>
      <c r="D58" s="52" t="s">
        <v>143</v>
      </c>
      <c r="E58" s="53" t="s">
        <v>58</v>
      </c>
      <c r="F58" s="53">
        <v>86</v>
      </c>
      <c r="G58" s="53">
        <v>130</v>
      </c>
      <c r="H58" s="53">
        <v>162</v>
      </c>
      <c r="I58" s="52" t="s">
        <v>144</v>
      </c>
      <c r="J58" s="52" t="s">
        <v>65</v>
      </c>
      <c r="K58" s="52" t="s">
        <v>76</v>
      </c>
    </row>
    <row r="59" spans="3:11" ht="14.4" x14ac:dyDescent="0.3">
      <c r="C59" s="51" t="s">
        <v>145</v>
      </c>
      <c r="D59" s="52" t="s">
        <v>146</v>
      </c>
      <c r="E59" s="53" t="s">
        <v>58</v>
      </c>
      <c r="F59" s="53">
        <v>86</v>
      </c>
      <c r="G59" s="53">
        <v>130</v>
      </c>
      <c r="H59" s="53">
        <v>162</v>
      </c>
      <c r="I59" s="52" t="s">
        <v>147</v>
      </c>
      <c r="J59" s="52" t="s">
        <v>65</v>
      </c>
      <c r="K59" s="52" t="s">
        <v>76</v>
      </c>
    </row>
    <row r="60" spans="3:11" ht="14.4" x14ac:dyDescent="0.3">
      <c r="C60" s="49" t="s">
        <v>47</v>
      </c>
      <c r="D60" s="49" t="s">
        <v>48</v>
      </c>
      <c r="E60" s="101" t="s">
        <v>49</v>
      </c>
      <c r="F60" s="102"/>
      <c r="G60" s="102"/>
      <c r="H60" s="103"/>
      <c r="I60" s="49" t="s">
        <v>50</v>
      </c>
      <c r="J60" s="49" t="s">
        <v>40</v>
      </c>
      <c r="K60" s="49" t="s">
        <v>51</v>
      </c>
    </row>
    <row r="61" spans="3:11" ht="14.4" x14ac:dyDescent="0.3">
      <c r="C61" s="50"/>
      <c r="D61" s="50"/>
      <c r="E61" s="49" t="s">
        <v>52</v>
      </c>
      <c r="F61" s="49" t="s">
        <v>53</v>
      </c>
      <c r="G61" s="49" t="s">
        <v>54</v>
      </c>
      <c r="H61" s="49" t="s">
        <v>55</v>
      </c>
      <c r="I61" s="50"/>
      <c r="J61" s="50"/>
      <c r="K61" s="50"/>
    </row>
    <row r="62" spans="3:11" ht="14.4" x14ac:dyDescent="0.3">
      <c r="C62" s="51" t="s">
        <v>148</v>
      </c>
      <c r="D62" s="52" t="s">
        <v>57</v>
      </c>
      <c r="E62" s="55" t="s">
        <v>58</v>
      </c>
      <c r="F62" s="56" t="s">
        <v>149</v>
      </c>
      <c r="G62" s="56" t="s">
        <v>149</v>
      </c>
      <c r="H62" s="56" t="s">
        <v>149</v>
      </c>
      <c r="I62" s="52" t="s">
        <v>57</v>
      </c>
      <c r="J62" s="52" t="s">
        <v>150</v>
      </c>
      <c r="K62" s="52" t="s">
        <v>151</v>
      </c>
    </row>
    <row r="63" spans="3:11" ht="14.4" x14ac:dyDescent="0.3">
      <c r="C63" s="51" t="s">
        <v>152</v>
      </c>
      <c r="D63" s="52" t="s">
        <v>57</v>
      </c>
      <c r="E63" s="55" t="s">
        <v>58</v>
      </c>
      <c r="F63" s="56" t="s">
        <v>149</v>
      </c>
      <c r="G63" s="56" t="s">
        <v>149</v>
      </c>
      <c r="H63" s="56" t="s">
        <v>149</v>
      </c>
      <c r="I63" s="52" t="s">
        <v>57</v>
      </c>
      <c r="J63" s="52" t="s">
        <v>150</v>
      </c>
      <c r="K63" s="52" t="s">
        <v>60</v>
      </c>
    </row>
    <row r="64" spans="3:11" ht="14.4" x14ac:dyDescent="0.3">
      <c r="C64" s="51" t="s">
        <v>153</v>
      </c>
      <c r="D64" s="52" t="s">
        <v>57</v>
      </c>
      <c r="E64" s="55" t="s">
        <v>58</v>
      </c>
      <c r="F64" s="56" t="s">
        <v>149</v>
      </c>
      <c r="G64" s="56" t="s">
        <v>149</v>
      </c>
      <c r="H64" s="56" t="s">
        <v>149</v>
      </c>
      <c r="I64" s="52" t="s">
        <v>57</v>
      </c>
      <c r="J64" s="52" t="s">
        <v>150</v>
      </c>
      <c r="K64" s="52" t="s">
        <v>60</v>
      </c>
    </row>
    <row r="65" spans="3:11" ht="14.4" x14ac:dyDescent="0.3">
      <c r="C65" s="51" t="s">
        <v>154</v>
      </c>
      <c r="D65" s="52" t="s">
        <v>57</v>
      </c>
      <c r="E65" s="55" t="s">
        <v>58</v>
      </c>
      <c r="F65" s="53">
        <v>54</v>
      </c>
      <c r="G65" s="53">
        <v>76</v>
      </c>
      <c r="H65" s="53">
        <v>97</v>
      </c>
      <c r="I65" s="52" t="s">
        <v>57</v>
      </c>
      <c r="J65" s="52" t="s">
        <v>150</v>
      </c>
      <c r="K65" s="52" t="s">
        <v>60</v>
      </c>
    </row>
    <row r="66" spans="3:11" ht="14.4" x14ac:dyDescent="0.3">
      <c r="C66" s="107" t="s">
        <v>155</v>
      </c>
      <c r="D66" s="102"/>
      <c r="E66" s="102"/>
      <c r="F66" s="102"/>
      <c r="G66" s="102"/>
      <c r="H66" s="102"/>
      <c r="I66" s="102"/>
      <c r="J66" s="102"/>
      <c r="K66" s="103"/>
    </row>
    <row r="67" spans="3:11" ht="14.4" x14ac:dyDescent="0.3">
      <c r="C67" s="57" t="s">
        <v>156</v>
      </c>
      <c r="D67" s="57" t="s">
        <v>157</v>
      </c>
      <c r="E67" s="104" t="s">
        <v>158</v>
      </c>
      <c r="F67" s="69"/>
      <c r="G67" s="69"/>
      <c r="H67" s="69"/>
      <c r="I67" s="63"/>
      <c r="J67" s="57" t="s">
        <v>156</v>
      </c>
      <c r="K67" s="57" t="s">
        <v>157</v>
      </c>
    </row>
    <row r="68" spans="3:11" ht="14.4" x14ac:dyDescent="0.3">
      <c r="C68" s="58" t="s">
        <v>159</v>
      </c>
      <c r="D68" s="58" t="s">
        <v>160</v>
      </c>
      <c r="E68" s="64"/>
      <c r="F68" s="70"/>
      <c r="G68" s="70"/>
      <c r="H68" s="70"/>
      <c r="I68" s="65"/>
      <c r="J68" s="58" t="s">
        <v>161</v>
      </c>
      <c r="K68" s="58" t="s">
        <v>162</v>
      </c>
    </row>
    <row r="69" spans="3:11" ht="14.4" x14ac:dyDescent="0.3">
      <c r="C69" s="58" t="s">
        <v>163</v>
      </c>
      <c r="D69" s="58" t="s">
        <v>164</v>
      </c>
      <c r="E69" s="64"/>
      <c r="F69" s="70"/>
      <c r="G69" s="70"/>
      <c r="H69" s="70"/>
      <c r="I69" s="65"/>
      <c r="J69" s="58" t="s">
        <v>165</v>
      </c>
      <c r="K69" s="58" t="s">
        <v>166</v>
      </c>
    </row>
    <row r="70" spans="3:11" ht="14.4" x14ac:dyDescent="0.3">
      <c r="C70" s="58" t="s">
        <v>167</v>
      </c>
      <c r="D70" s="58" t="s">
        <v>168</v>
      </c>
      <c r="E70" s="64"/>
      <c r="F70" s="70"/>
      <c r="G70" s="70"/>
      <c r="H70" s="70"/>
      <c r="I70" s="65"/>
      <c r="J70" s="58" t="s">
        <v>169</v>
      </c>
      <c r="K70" s="58" t="s">
        <v>170</v>
      </c>
    </row>
    <row r="71" spans="3:11" ht="14.4" x14ac:dyDescent="0.3">
      <c r="C71" s="58" t="s">
        <v>171</v>
      </c>
      <c r="D71" s="58" t="s">
        <v>172</v>
      </c>
      <c r="E71" s="64"/>
      <c r="F71" s="70"/>
      <c r="G71" s="70"/>
      <c r="H71" s="70"/>
      <c r="I71" s="65"/>
      <c r="J71" s="58" t="s">
        <v>173</v>
      </c>
      <c r="K71" s="58" t="s">
        <v>174</v>
      </c>
    </row>
    <row r="72" spans="3:11" ht="14.4" x14ac:dyDescent="0.3">
      <c r="C72" s="58" t="s">
        <v>175</v>
      </c>
      <c r="D72" s="58" t="s">
        <v>176</v>
      </c>
      <c r="E72" s="64"/>
      <c r="F72" s="70"/>
      <c r="G72" s="70"/>
      <c r="H72" s="70"/>
      <c r="I72" s="65"/>
      <c r="J72" s="58" t="s">
        <v>177</v>
      </c>
      <c r="K72" s="58" t="s">
        <v>178</v>
      </c>
    </row>
    <row r="73" spans="3:11" ht="14.4" x14ac:dyDescent="0.3">
      <c r="C73" s="58" t="s">
        <v>179</v>
      </c>
      <c r="D73" s="58" t="s">
        <v>180</v>
      </c>
      <c r="E73" s="64"/>
      <c r="F73" s="70"/>
      <c r="G73" s="70"/>
      <c r="H73" s="70"/>
      <c r="I73" s="65"/>
      <c r="J73" s="58" t="s">
        <v>181</v>
      </c>
      <c r="K73" s="58" t="s">
        <v>182</v>
      </c>
    </row>
    <row r="74" spans="3:11" ht="14.4" x14ac:dyDescent="0.3">
      <c r="C74" s="58" t="s">
        <v>183</v>
      </c>
      <c r="D74" s="58" t="s">
        <v>184</v>
      </c>
      <c r="E74" s="64"/>
      <c r="F74" s="70"/>
      <c r="G74" s="70"/>
      <c r="H74" s="70"/>
      <c r="I74" s="65"/>
      <c r="J74" s="58" t="s">
        <v>185</v>
      </c>
      <c r="K74" s="58" t="s">
        <v>186</v>
      </c>
    </row>
    <row r="75" spans="3:11" ht="14.4" x14ac:dyDescent="0.3">
      <c r="C75" s="58" t="s">
        <v>187</v>
      </c>
      <c r="D75" s="58" t="s">
        <v>188</v>
      </c>
      <c r="E75" s="71"/>
      <c r="F75" s="72"/>
      <c r="G75" s="72"/>
      <c r="H75" s="72"/>
      <c r="I75" s="73"/>
      <c r="J75" s="58" t="s">
        <v>58</v>
      </c>
      <c r="K75" s="58" t="s">
        <v>189</v>
      </c>
    </row>
  </sheetData>
  <mergeCells count="9">
    <mergeCell ref="E60:H60"/>
    <mergeCell ref="E67:I75"/>
    <mergeCell ref="C2:K4"/>
    <mergeCell ref="E5:H5"/>
    <mergeCell ref="E11:H11"/>
    <mergeCell ref="E28:H28"/>
    <mergeCell ref="E50:H50"/>
    <mergeCell ref="E56:H56"/>
    <mergeCell ref="C66:K66"/>
  </mergeCells>
  <pageMargins left="0.7" right="0.7" top="0.75" bottom="0.75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999"/>
  <sheetViews>
    <sheetView workbookViewId="0"/>
  </sheetViews>
  <sheetFormatPr defaultColWidth="14.44140625" defaultRowHeight="15" customHeight="1" x14ac:dyDescent="0.3"/>
  <cols>
    <col min="1" max="1" width="8.6640625" customWidth="1"/>
    <col min="2" max="2" width="10.88671875" customWidth="1"/>
    <col min="3" max="3" width="11" customWidth="1"/>
    <col min="4" max="26" width="8.6640625" customWidth="1"/>
  </cols>
  <sheetData>
    <row r="1" spans="1:4" ht="14.25" customHeight="1" x14ac:dyDescent="0.3">
      <c r="A1" s="59" t="s">
        <v>190</v>
      </c>
      <c r="B1" s="59" t="s">
        <v>40</v>
      </c>
      <c r="C1" s="59" t="s">
        <v>191</v>
      </c>
      <c r="D1" s="59" t="s">
        <v>192</v>
      </c>
    </row>
    <row r="2" spans="1:4" ht="14.25" customHeight="1" x14ac:dyDescent="0.3">
      <c r="A2" s="59" t="s">
        <v>53</v>
      </c>
      <c r="B2" s="59" t="s">
        <v>193</v>
      </c>
      <c r="C2" s="60">
        <v>0.28000000000000003</v>
      </c>
      <c r="D2" s="5" t="str">
        <f t="shared" ref="D2:D13" si="0">TRIM(A2) &amp; "|" &amp; TRIM(B2)</f>
        <v>50 nmol|DESALT</v>
      </c>
    </row>
    <row r="3" spans="1:4" ht="14.25" customHeight="1" x14ac:dyDescent="0.3">
      <c r="A3" s="59" t="s">
        <v>54</v>
      </c>
      <c r="B3" s="59" t="s">
        <v>193</v>
      </c>
      <c r="C3" s="60">
        <v>0.35</v>
      </c>
      <c r="D3" s="5" t="str">
        <f t="shared" si="0"/>
        <v>100 nmol|DESALT</v>
      </c>
    </row>
    <row r="4" spans="1:4" ht="14.25" customHeight="1" x14ac:dyDescent="0.3">
      <c r="A4" s="59" t="s">
        <v>55</v>
      </c>
      <c r="B4" s="59" t="s">
        <v>193</v>
      </c>
      <c r="C4" s="60">
        <v>0.45</v>
      </c>
      <c r="D4" s="5" t="str">
        <f t="shared" si="0"/>
        <v>200 nmol|DESALT</v>
      </c>
    </row>
    <row r="5" spans="1:4" ht="14.25" customHeight="1" x14ac:dyDescent="0.3">
      <c r="A5" s="59" t="s">
        <v>53</v>
      </c>
      <c r="B5" s="59" t="s">
        <v>65</v>
      </c>
      <c r="C5" s="60">
        <v>0.43</v>
      </c>
      <c r="D5" s="5" t="str">
        <f t="shared" si="0"/>
        <v>50 nmol|HPLC</v>
      </c>
    </row>
    <row r="6" spans="1:4" ht="14.25" customHeight="1" x14ac:dyDescent="0.3">
      <c r="A6" s="59" t="s">
        <v>54</v>
      </c>
      <c r="B6" s="59" t="s">
        <v>65</v>
      </c>
      <c r="C6" s="60">
        <v>0.49</v>
      </c>
      <c r="D6" s="5" t="str">
        <f t="shared" si="0"/>
        <v>100 nmol|HPLC</v>
      </c>
    </row>
    <row r="7" spans="1:4" ht="14.25" customHeight="1" x14ac:dyDescent="0.3">
      <c r="A7" s="59" t="s">
        <v>55</v>
      </c>
      <c r="B7" s="59" t="s">
        <v>65</v>
      </c>
      <c r="C7" s="60">
        <v>0.54</v>
      </c>
      <c r="D7" s="5" t="str">
        <f t="shared" si="0"/>
        <v>200 nmol|HPLC</v>
      </c>
    </row>
    <row r="8" spans="1:4" ht="14.25" customHeight="1" x14ac:dyDescent="0.3">
      <c r="A8" s="59" t="s">
        <v>53</v>
      </c>
      <c r="B8" s="59" t="s">
        <v>194</v>
      </c>
      <c r="C8" s="60">
        <v>0.32</v>
      </c>
      <c r="D8" s="5" t="str">
        <f t="shared" si="0"/>
        <v>50 nmol|RPC</v>
      </c>
    </row>
    <row r="9" spans="1:4" ht="14.25" customHeight="1" x14ac:dyDescent="0.3">
      <c r="A9" s="59" t="s">
        <v>54</v>
      </c>
      <c r="B9" s="59" t="s">
        <v>194</v>
      </c>
      <c r="C9" s="60">
        <v>0.38</v>
      </c>
      <c r="D9" s="5" t="str">
        <f t="shared" si="0"/>
        <v>100 nmol|RPC</v>
      </c>
    </row>
    <row r="10" spans="1:4" ht="14.25" customHeight="1" x14ac:dyDescent="0.3">
      <c r="A10" s="59" t="s">
        <v>55</v>
      </c>
      <c r="B10" s="59" t="s">
        <v>194</v>
      </c>
      <c r="C10" s="60">
        <v>0.5</v>
      </c>
      <c r="D10" s="5" t="str">
        <f t="shared" si="0"/>
        <v>200 nmol|RPC</v>
      </c>
    </row>
    <row r="11" spans="1:4" ht="14.25" customHeight="1" x14ac:dyDescent="0.3">
      <c r="A11" s="59" t="s">
        <v>53</v>
      </c>
      <c r="B11" s="59" t="s">
        <v>61</v>
      </c>
      <c r="C11" s="60">
        <v>0.32</v>
      </c>
      <c r="D11" s="5" t="str">
        <f t="shared" si="0"/>
        <v>50 nmol|OPC</v>
      </c>
    </row>
    <row r="12" spans="1:4" ht="14.25" customHeight="1" x14ac:dyDescent="0.3">
      <c r="A12" s="59" t="s">
        <v>54</v>
      </c>
      <c r="B12" s="59" t="s">
        <v>61</v>
      </c>
      <c r="C12" s="60">
        <v>0.38</v>
      </c>
      <c r="D12" s="5" t="str">
        <f t="shared" si="0"/>
        <v>100 nmol|OPC</v>
      </c>
    </row>
    <row r="13" spans="1:4" ht="14.25" customHeight="1" x14ac:dyDescent="0.3">
      <c r="A13" s="59" t="s">
        <v>55</v>
      </c>
      <c r="B13" s="59" t="s">
        <v>61</v>
      </c>
      <c r="C13" s="60">
        <v>0.5</v>
      </c>
      <c r="D13" s="5" t="str">
        <f t="shared" si="0"/>
        <v>200 nmol|OPC</v>
      </c>
    </row>
    <row r="14" spans="1:4" ht="14.25" customHeight="1" x14ac:dyDescent="0.3">
      <c r="C14" s="61"/>
    </row>
    <row r="15" spans="1:4" ht="14.25" customHeight="1" x14ac:dyDescent="0.3">
      <c r="C15" s="61"/>
    </row>
    <row r="16" spans="1:4" ht="14.25" customHeight="1" x14ac:dyDescent="0.3">
      <c r="C16" s="61"/>
    </row>
    <row r="17" spans="3:3" ht="14.25" customHeight="1" x14ac:dyDescent="0.3">
      <c r="C17" s="61"/>
    </row>
    <row r="18" spans="3:3" ht="14.25" customHeight="1" x14ac:dyDescent="0.3">
      <c r="C18" s="61"/>
    </row>
    <row r="19" spans="3:3" ht="14.25" customHeight="1" x14ac:dyDescent="0.3">
      <c r="C19" s="61"/>
    </row>
    <row r="20" spans="3:3" ht="14.25" customHeight="1" x14ac:dyDescent="0.3">
      <c r="C20" s="61"/>
    </row>
    <row r="21" spans="3:3" ht="14.25" customHeight="1" x14ac:dyDescent="0.3">
      <c r="C21" s="61"/>
    </row>
    <row r="22" spans="3:3" ht="14.25" customHeight="1" x14ac:dyDescent="0.3">
      <c r="C22" s="61"/>
    </row>
    <row r="23" spans="3:3" ht="14.25" customHeight="1" x14ac:dyDescent="0.3">
      <c r="C23" s="61"/>
    </row>
    <row r="24" spans="3:3" ht="14.25" customHeight="1" x14ac:dyDescent="0.3">
      <c r="C24" s="61"/>
    </row>
    <row r="25" spans="3:3" ht="14.25" customHeight="1" x14ac:dyDescent="0.3">
      <c r="C25" s="61"/>
    </row>
    <row r="26" spans="3:3" ht="14.25" customHeight="1" x14ac:dyDescent="0.3">
      <c r="C26" s="61"/>
    </row>
    <row r="27" spans="3:3" ht="14.25" customHeight="1" x14ac:dyDescent="0.3">
      <c r="C27" s="61"/>
    </row>
    <row r="28" spans="3:3" ht="14.25" customHeight="1" x14ac:dyDescent="0.3">
      <c r="C28" s="61"/>
    </row>
    <row r="29" spans="3:3" ht="14.25" customHeight="1" x14ac:dyDescent="0.3">
      <c r="C29" s="61"/>
    </row>
    <row r="30" spans="3:3" ht="14.25" customHeight="1" x14ac:dyDescent="0.3">
      <c r="C30" s="61"/>
    </row>
    <row r="31" spans="3:3" ht="14.25" customHeight="1" x14ac:dyDescent="0.3">
      <c r="C31" s="61"/>
    </row>
    <row r="32" spans="3:3" ht="14.25" customHeight="1" x14ac:dyDescent="0.3">
      <c r="C32" s="61"/>
    </row>
    <row r="33" spans="3:3" ht="14.25" customHeight="1" x14ac:dyDescent="0.3">
      <c r="C33" s="61"/>
    </row>
    <row r="34" spans="3:3" ht="14.25" customHeight="1" x14ac:dyDescent="0.3">
      <c r="C34" s="61"/>
    </row>
    <row r="35" spans="3:3" ht="14.25" customHeight="1" x14ac:dyDescent="0.3">
      <c r="C35" s="61"/>
    </row>
    <row r="36" spans="3:3" ht="14.25" customHeight="1" x14ac:dyDescent="0.3">
      <c r="C36" s="61"/>
    </row>
    <row r="37" spans="3:3" ht="14.25" customHeight="1" x14ac:dyDescent="0.3">
      <c r="C37" s="61"/>
    </row>
    <row r="38" spans="3:3" ht="14.25" customHeight="1" x14ac:dyDescent="0.3">
      <c r="C38" s="61"/>
    </row>
    <row r="39" spans="3:3" ht="14.25" customHeight="1" x14ac:dyDescent="0.3">
      <c r="C39" s="61"/>
    </row>
    <row r="40" spans="3:3" ht="14.25" customHeight="1" x14ac:dyDescent="0.3">
      <c r="C40" s="61"/>
    </row>
    <row r="41" spans="3:3" ht="14.25" customHeight="1" x14ac:dyDescent="0.3">
      <c r="C41" s="61"/>
    </row>
    <row r="42" spans="3:3" ht="14.25" customHeight="1" x14ac:dyDescent="0.3">
      <c r="C42" s="61"/>
    </row>
    <row r="43" spans="3:3" ht="14.25" customHeight="1" x14ac:dyDescent="0.3">
      <c r="C43" s="61"/>
    </row>
    <row r="44" spans="3:3" ht="14.25" customHeight="1" x14ac:dyDescent="0.3">
      <c r="C44" s="61"/>
    </row>
    <row r="45" spans="3:3" ht="14.25" customHeight="1" x14ac:dyDescent="0.3">
      <c r="C45" s="61"/>
    </row>
    <row r="46" spans="3:3" ht="14.25" customHeight="1" x14ac:dyDescent="0.3">
      <c r="C46" s="61"/>
    </row>
    <row r="47" spans="3:3" ht="14.25" customHeight="1" x14ac:dyDescent="0.3">
      <c r="C47" s="61"/>
    </row>
    <row r="48" spans="3:3" ht="14.25" customHeight="1" x14ac:dyDescent="0.3">
      <c r="C48" s="61"/>
    </row>
    <row r="49" spans="3:3" ht="14.25" customHeight="1" x14ac:dyDescent="0.3">
      <c r="C49" s="61"/>
    </row>
    <row r="50" spans="3:3" ht="14.25" customHeight="1" x14ac:dyDescent="0.3">
      <c r="C50" s="61"/>
    </row>
    <row r="51" spans="3:3" ht="14.25" customHeight="1" x14ac:dyDescent="0.3">
      <c r="C51" s="61"/>
    </row>
    <row r="52" spans="3:3" ht="14.25" customHeight="1" x14ac:dyDescent="0.3">
      <c r="C52" s="61"/>
    </row>
    <row r="53" spans="3:3" ht="14.25" customHeight="1" x14ac:dyDescent="0.3">
      <c r="C53" s="61"/>
    </row>
    <row r="54" spans="3:3" ht="14.25" customHeight="1" x14ac:dyDescent="0.3">
      <c r="C54" s="61"/>
    </row>
    <row r="55" spans="3:3" ht="14.25" customHeight="1" x14ac:dyDescent="0.3">
      <c r="C55" s="61"/>
    </row>
    <row r="56" spans="3:3" ht="14.25" customHeight="1" x14ac:dyDescent="0.3">
      <c r="C56" s="61"/>
    </row>
    <row r="57" spans="3:3" ht="14.25" customHeight="1" x14ac:dyDescent="0.3">
      <c r="C57" s="61"/>
    </row>
    <row r="58" spans="3:3" ht="14.25" customHeight="1" x14ac:dyDescent="0.3">
      <c r="C58" s="61"/>
    </row>
    <row r="59" spans="3:3" ht="14.25" customHeight="1" x14ac:dyDescent="0.3">
      <c r="C59" s="61"/>
    </row>
    <row r="60" spans="3:3" ht="14.25" customHeight="1" x14ac:dyDescent="0.3">
      <c r="C60" s="61"/>
    </row>
    <row r="61" spans="3:3" ht="14.25" customHeight="1" x14ac:dyDescent="0.3">
      <c r="C61" s="61"/>
    </row>
    <row r="62" spans="3:3" ht="14.25" customHeight="1" x14ac:dyDescent="0.3">
      <c r="C62" s="61"/>
    </row>
    <row r="63" spans="3:3" ht="14.25" customHeight="1" x14ac:dyDescent="0.3">
      <c r="C63" s="61"/>
    </row>
    <row r="64" spans="3:3" ht="14.25" customHeight="1" x14ac:dyDescent="0.3">
      <c r="C64" s="61"/>
    </row>
    <row r="65" spans="3:3" ht="14.25" customHeight="1" x14ac:dyDescent="0.3">
      <c r="C65" s="61"/>
    </row>
    <row r="66" spans="3:3" ht="14.25" customHeight="1" x14ac:dyDescent="0.3">
      <c r="C66" s="61"/>
    </row>
    <row r="67" spans="3:3" ht="14.25" customHeight="1" x14ac:dyDescent="0.3">
      <c r="C67" s="61"/>
    </row>
    <row r="68" spans="3:3" ht="14.25" customHeight="1" x14ac:dyDescent="0.3">
      <c r="C68" s="61"/>
    </row>
    <row r="69" spans="3:3" ht="14.25" customHeight="1" x14ac:dyDescent="0.3">
      <c r="C69" s="61"/>
    </row>
    <row r="70" spans="3:3" ht="14.25" customHeight="1" x14ac:dyDescent="0.3">
      <c r="C70" s="61"/>
    </row>
    <row r="71" spans="3:3" ht="14.25" customHeight="1" x14ac:dyDescent="0.3">
      <c r="C71" s="61"/>
    </row>
    <row r="72" spans="3:3" ht="14.25" customHeight="1" x14ac:dyDescent="0.3">
      <c r="C72" s="61"/>
    </row>
    <row r="73" spans="3:3" ht="14.25" customHeight="1" x14ac:dyDescent="0.3">
      <c r="C73" s="61"/>
    </row>
    <row r="74" spans="3:3" ht="14.25" customHeight="1" x14ac:dyDescent="0.3">
      <c r="C74" s="61"/>
    </row>
    <row r="75" spans="3:3" ht="14.25" customHeight="1" x14ac:dyDescent="0.3">
      <c r="C75" s="61"/>
    </row>
    <row r="76" spans="3:3" ht="14.25" customHeight="1" x14ac:dyDescent="0.3">
      <c r="C76" s="61"/>
    </row>
    <row r="77" spans="3:3" ht="14.25" customHeight="1" x14ac:dyDescent="0.3">
      <c r="C77" s="61"/>
    </row>
    <row r="78" spans="3:3" ht="14.25" customHeight="1" x14ac:dyDescent="0.3">
      <c r="C78" s="61"/>
    </row>
    <row r="79" spans="3:3" ht="14.25" customHeight="1" x14ac:dyDescent="0.3">
      <c r="C79" s="61"/>
    </row>
    <row r="80" spans="3:3" ht="14.25" customHeight="1" x14ac:dyDescent="0.3">
      <c r="C80" s="61"/>
    </row>
    <row r="81" spans="3:3" ht="14.25" customHeight="1" x14ac:dyDescent="0.3">
      <c r="C81" s="61"/>
    </row>
    <row r="82" spans="3:3" ht="14.25" customHeight="1" x14ac:dyDescent="0.3">
      <c r="C82" s="61"/>
    </row>
    <row r="83" spans="3:3" ht="14.25" customHeight="1" x14ac:dyDescent="0.3">
      <c r="C83" s="61"/>
    </row>
    <row r="84" spans="3:3" ht="14.25" customHeight="1" x14ac:dyDescent="0.3">
      <c r="C84" s="61"/>
    </row>
    <row r="85" spans="3:3" ht="14.25" customHeight="1" x14ac:dyDescent="0.3">
      <c r="C85" s="61"/>
    </row>
    <row r="86" spans="3:3" ht="14.25" customHeight="1" x14ac:dyDescent="0.3">
      <c r="C86" s="61"/>
    </row>
    <row r="87" spans="3:3" ht="14.25" customHeight="1" x14ac:dyDescent="0.3">
      <c r="C87" s="61"/>
    </row>
    <row r="88" spans="3:3" ht="14.25" customHeight="1" x14ac:dyDescent="0.3">
      <c r="C88" s="61"/>
    </row>
    <row r="89" spans="3:3" ht="14.25" customHeight="1" x14ac:dyDescent="0.3">
      <c r="C89" s="61"/>
    </row>
    <row r="90" spans="3:3" ht="14.25" customHeight="1" x14ac:dyDescent="0.3">
      <c r="C90" s="61"/>
    </row>
    <row r="91" spans="3:3" ht="14.25" customHeight="1" x14ac:dyDescent="0.3">
      <c r="C91" s="61"/>
    </row>
    <row r="92" spans="3:3" ht="14.25" customHeight="1" x14ac:dyDescent="0.3">
      <c r="C92" s="61"/>
    </row>
    <row r="93" spans="3:3" ht="14.25" customHeight="1" x14ac:dyDescent="0.3">
      <c r="C93" s="61"/>
    </row>
    <row r="94" spans="3:3" ht="14.25" customHeight="1" x14ac:dyDescent="0.3">
      <c r="C94" s="61"/>
    </row>
    <row r="95" spans="3:3" ht="14.25" customHeight="1" x14ac:dyDescent="0.3">
      <c r="C95" s="61"/>
    </row>
    <row r="96" spans="3:3" ht="14.25" customHeight="1" x14ac:dyDescent="0.3">
      <c r="C96" s="61"/>
    </row>
    <row r="97" spans="3:3" ht="14.25" customHeight="1" x14ac:dyDescent="0.3">
      <c r="C97" s="61"/>
    </row>
    <row r="98" spans="3:3" ht="14.25" customHeight="1" x14ac:dyDescent="0.3">
      <c r="C98" s="61"/>
    </row>
    <row r="99" spans="3:3" ht="14.25" customHeight="1" x14ac:dyDescent="0.3">
      <c r="C99" s="61"/>
    </row>
    <row r="100" spans="3:3" ht="14.25" customHeight="1" x14ac:dyDescent="0.3">
      <c r="C100" s="61"/>
    </row>
    <row r="101" spans="3:3" ht="14.25" customHeight="1" x14ac:dyDescent="0.3">
      <c r="C101" s="61"/>
    </row>
    <row r="102" spans="3:3" ht="14.25" customHeight="1" x14ac:dyDescent="0.3">
      <c r="C102" s="61"/>
    </row>
    <row r="103" spans="3:3" ht="14.25" customHeight="1" x14ac:dyDescent="0.3">
      <c r="C103" s="61"/>
    </row>
    <row r="104" spans="3:3" ht="14.25" customHeight="1" x14ac:dyDescent="0.3">
      <c r="C104" s="61"/>
    </row>
    <row r="105" spans="3:3" ht="14.25" customHeight="1" x14ac:dyDescent="0.3">
      <c r="C105" s="61"/>
    </row>
    <row r="106" spans="3:3" ht="14.25" customHeight="1" x14ac:dyDescent="0.3">
      <c r="C106" s="61"/>
    </row>
    <row r="107" spans="3:3" ht="14.25" customHeight="1" x14ac:dyDescent="0.3">
      <c r="C107" s="61"/>
    </row>
    <row r="108" spans="3:3" ht="14.25" customHeight="1" x14ac:dyDescent="0.3">
      <c r="C108" s="61"/>
    </row>
    <row r="109" spans="3:3" ht="14.25" customHeight="1" x14ac:dyDescent="0.3">
      <c r="C109" s="61"/>
    </row>
    <row r="110" spans="3:3" ht="14.25" customHeight="1" x14ac:dyDescent="0.3">
      <c r="C110" s="61"/>
    </row>
    <row r="111" spans="3:3" ht="14.25" customHeight="1" x14ac:dyDescent="0.3">
      <c r="C111" s="61"/>
    </row>
    <row r="112" spans="3:3" ht="14.25" customHeight="1" x14ac:dyDescent="0.3">
      <c r="C112" s="61"/>
    </row>
    <row r="113" spans="3:3" ht="14.25" customHeight="1" x14ac:dyDescent="0.3">
      <c r="C113" s="61"/>
    </row>
    <row r="114" spans="3:3" ht="14.25" customHeight="1" x14ac:dyDescent="0.3">
      <c r="C114" s="61"/>
    </row>
    <row r="115" spans="3:3" ht="14.25" customHeight="1" x14ac:dyDescent="0.3">
      <c r="C115" s="61"/>
    </row>
    <row r="116" spans="3:3" ht="14.25" customHeight="1" x14ac:dyDescent="0.3">
      <c r="C116" s="61"/>
    </row>
    <row r="117" spans="3:3" ht="14.25" customHeight="1" x14ac:dyDescent="0.3">
      <c r="C117" s="61"/>
    </row>
    <row r="118" spans="3:3" ht="14.25" customHeight="1" x14ac:dyDescent="0.3">
      <c r="C118" s="61"/>
    </row>
    <row r="119" spans="3:3" ht="14.25" customHeight="1" x14ac:dyDescent="0.3">
      <c r="C119" s="61"/>
    </row>
    <row r="120" spans="3:3" ht="14.25" customHeight="1" x14ac:dyDescent="0.3">
      <c r="C120" s="61"/>
    </row>
    <row r="121" spans="3:3" ht="14.25" customHeight="1" x14ac:dyDescent="0.3">
      <c r="C121" s="61"/>
    </row>
    <row r="122" spans="3:3" ht="14.25" customHeight="1" x14ac:dyDescent="0.3">
      <c r="C122" s="61"/>
    </row>
    <row r="123" spans="3:3" ht="14.25" customHeight="1" x14ac:dyDescent="0.3">
      <c r="C123" s="61"/>
    </row>
    <row r="124" spans="3:3" ht="14.25" customHeight="1" x14ac:dyDescent="0.3">
      <c r="C124" s="61"/>
    </row>
    <row r="125" spans="3:3" ht="14.25" customHeight="1" x14ac:dyDescent="0.3">
      <c r="C125" s="61"/>
    </row>
    <row r="126" spans="3:3" ht="14.25" customHeight="1" x14ac:dyDescent="0.3">
      <c r="C126" s="61"/>
    </row>
    <row r="127" spans="3:3" ht="14.25" customHeight="1" x14ac:dyDescent="0.3">
      <c r="C127" s="61"/>
    </row>
    <row r="128" spans="3:3" ht="14.25" customHeight="1" x14ac:dyDescent="0.3">
      <c r="C128" s="61"/>
    </row>
    <row r="129" spans="3:3" ht="14.25" customHeight="1" x14ac:dyDescent="0.3">
      <c r="C129" s="61"/>
    </row>
    <row r="130" spans="3:3" ht="14.25" customHeight="1" x14ac:dyDescent="0.3">
      <c r="C130" s="61"/>
    </row>
    <row r="131" spans="3:3" ht="14.25" customHeight="1" x14ac:dyDescent="0.3">
      <c r="C131" s="61"/>
    </row>
    <row r="132" spans="3:3" ht="14.25" customHeight="1" x14ac:dyDescent="0.3">
      <c r="C132" s="61"/>
    </row>
    <row r="133" spans="3:3" ht="14.25" customHeight="1" x14ac:dyDescent="0.3">
      <c r="C133" s="61"/>
    </row>
    <row r="134" spans="3:3" ht="14.25" customHeight="1" x14ac:dyDescent="0.3">
      <c r="C134" s="61"/>
    </row>
    <row r="135" spans="3:3" ht="14.25" customHeight="1" x14ac:dyDescent="0.3">
      <c r="C135" s="61"/>
    </row>
    <row r="136" spans="3:3" ht="14.25" customHeight="1" x14ac:dyDescent="0.3">
      <c r="C136" s="61"/>
    </row>
    <row r="137" spans="3:3" ht="14.25" customHeight="1" x14ac:dyDescent="0.3">
      <c r="C137" s="61"/>
    </row>
    <row r="138" spans="3:3" ht="14.25" customHeight="1" x14ac:dyDescent="0.3">
      <c r="C138" s="61"/>
    </row>
    <row r="139" spans="3:3" ht="14.25" customHeight="1" x14ac:dyDescent="0.3">
      <c r="C139" s="61"/>
    </row>
    <row r="140" spans="3:3" ht="14.25" customHeight="1" x14ac:dyDescent="0.3">
      <c r="C140" s="61"/>
    </row>
    <row r="141" spans="3:3" ht="14.25" customHeight="1" x14ac:dyDescent="0.3">
      <c r="C141" s="61"/>
    </row>
    <row r="142" spans="3:3" ht="14.25" customHeight="1" x14ac:dyDescent="0.3">
      <c r="C142" s="61"/>
    </row>
    <row r="143" spans="3:3" ht="14.25" customHeight="1" x14ac:dyDescent="0.3">
      <c r="C143" s="61"/>
    </row>
    <row r="144" spans="3:3" ht="14.25" customHeight="1" x14ac:dyDescent="0.3">
      <c r="C144" s="61"/>
    </row>
    <row r="145" spans="3:3" ht="14.25" customHeight="1" x14ac:dyDescent="0.3">
      <c r="C145" s="61"/>
    </row>
    <row r="146" spans="3:3" ht="14.25" customHeight="1" x14ac:dyDescent="0.3">
      <c r="C146" s="61"/>
    </row>
    <row r="147" spans="3:3" ht="14.25" customHeight="1" x14ac:dyDescent="0.3">
      <c r="C147" s="61"/>
    </row>
    <row r="148" spans="3:3" ht="14.25" customHeight="1" x14ac:dyDescent="0.3">
      <c r="C148" s="61"/>
    </row>
    <row r="149" spans="3:3" ht="14.25" customHeight="1" x14ac:dyDescent="0.3">
      <c r="C149" s="61"/>
    </row>
    <row r="150" spans="3:3" ht="14.25" customHeight="1" x14ac:dyDescent="0.3">
      <c r="C150" s="61"/>
    </row>
    <row r="151" spans="3:3" ht="14.25" customHeight="1" x14ac:dyDescent="0.3">
      <c r="C151" s="61"/>
    </row>
    <row r="152" spans="3:3" ht="14.25" customHeight="1" x14ac:dyDescent="0.3">
      <c r="C152" s="61"/>
    </row>
    <row r="153" spans="3:3" ht="14.25" customHeight="1" x14ac:dyDescent="0.3">
      <c r="C153" s="61"/>
    </row>
    <row r="154" spans="3:3" ht="14.25" customHeight="1" x14ac:dyDescent="0.3">
      <c r="C154" s="61"/>
    </row>
    <row r="155" spans="3:3" ht="14.25" customHeight="1" x14ac:dyDescent="0.3">
      <c r="C155" s="61"/>
    </row>
    <row r="156" spans="3:3" ht="14.25" customHeight="1" x14ac:dyDescent="0.3">
      <c r="C156" s="61"/>
    </row>
    <row r="157" spans="3:3" ht="14.25" customHeight="1" x14ac:dyDescent="0.3">
      <c r="C157" s="61"/>
    </row>
    <row r="158" spans="3:3" ht="14.25" customHeight="1" x14ac:dyDescent="0.3">
      <c r="C158" s="61"/>
    </row>
    <row r="159" spans="3:3" ht="14.25" customHeight="1" x14ac:dyDescent="0.3">
      <c r="C159" s="61"/>
    </row>
    <row r="160" spans="3:3" ht="14.25" customHeight="1" x14ac:dyDescent="0.3">
      <c r="C160" s="61"/>
    </row>
    <row r="161" spans="3:3" ht="14.25" customHeight="1" x14ac:dyDescent="0.3">
      <c r="C161" s="61"/>
    </row>
    <row r="162" spans="3:3" ht="14.25" customHeight="1" x14ac:dyDescent="0.3">
      <c r="C162" s="61"/>
    </row>
    <row r="163" spans="3:3" ht="14.25" customHeight="1" x14ac:dyDescent="0.3">
      <c r="C163" s="61"/>
    </row>
    <row r="164" spans="3:3" ht="14.25" customHeight="1" x14ac:dyDescent="0.3">
      <c r="C164" s="61"/>
    </row>
    <row r="165" spans="3:3" ht="14.25" customHeight="1" x14ac:dyDescent="0.3">
      <c r="C165" s="61"/>
    </row>
    <row r="166" spans="3:3" ht="14.25" customHeight="1" x14ac:dyDescent="0.3">
      <c r="C166" s="61"/>
    </row>
    <row r="167" spans="3:3" ht="14.25" customHeight="1" x14ac:dyDescent="0.3">
      <c r="C167" s="61"/>
    </row>
    <row r="168" spans="3:3" ht="14.25" customHeight="1" x14ac:dyDescent="0.3">
      <c r="C168" s="61"/>
    </row>
    <row r="169" spans="3:3" ht="14.25" customHeight="1" x14ac:dyDescent="0.3">
      <c r="C169" s="61"/>
    </row>
    <row r="170" spans="3:3" ht="14.25" customHeight="1" x14ac:dyDescent="0.3">
      <c r="C170" s="61"/>
    </row>
    <row r="171" spans="3:3" ht="14.25" customHeight="1" x14ac:dyDescent="0.3">
      <c r="C171" s="61"/>
    </row>
    <row r="172" spans="3:3" ht="14.25" customHeight="1" x14ac:dyDescent="0.3">
      <c r="C172" s="61"/>
    </row>
    <row r="173" spans="3:3" ht="14.25" customHeight="1" x14ac:dyDescent="0.3">
      <c r="C173" s="61"/>
    </row>
    <row r="174" spans="3:3" ht="14.25" customHeight="1" x14ac:dyDescent="0.3">
      <c r="C174" s="61"/>
    </row>
    <row r="175" spans="3:3" ht="14.25" customHeight="1" x14ac:dyDescent="0.3">
      <c r="C175" s="61"/>
    </row>
    <row r="176" spans="3:3" ht="14.25" customHeight="1" x14ac:dyDescent="0.3">
      <c r="C176" s="61"/>
    </row>
    <row r="177" spans="3:3" ht="14.25" customHeight="1" x14ac:dyDescent="0.3">
      <c r="C177" s="61"/>
    </row>
    <row r="178" spans="3:3" ht="14.25" customHeight="1" x14ac:dyDescent="0.3">
      <c r="C178" s="61"/>
    </row>
    <row r="179" spans="3:3" ht="14.25" customHeight="1" x14ac:dyDescent="0.3">
      <c r="C179" s="61"/>
    </row>
    <row r="180" spans="3:3" ht="14.25" customHeight="1" x14ac:dyDescent="0.3">
      <c r="C180" s="61"/>
    </row>
    <row r="181" spans="3:3" ht="14.25" customHeight="1" x14ac:dyDescent="0.3">
      <c r="C181" s="61"/>
    </row>
    <row r="182" spans="3:3" ht="14.25" customHeight="1" x14ac:dyDescent="0.3">
      <c r="C182" s="61"/>
    </row>
    <row r="183" spans="3:3" ht="14.25" customHeight="1" x14ac:dyDescent="0.3">
      <c r="C183" s="61"/>
    </row>
    <row r="184" spans="3:3" ht="14.25" customHeight="1" x14ac:dyDescent="0.3">
      <c r="C184" s="61"/>
    </row>
    <row r="185" spans="3:3" ht="14.25" customHeight="1" x14ac:dyDescent="0.3">
      <c r="C185" s="61"/>
    </row>
    <row r="186" spans="3:3" ht="14.25" customHeight="1" x14ac:dyDescent="0.3">
      <c r="C186" s="61"/>
    </row>
    <row r="187" spans="3:3" ht="14.25" customHeight="1" x14ac:dyDescent="0.3">
      <c r="C187" s="61"/>
    </row>
    <row r="188" spans="3:3" ht="14.25" customHeight="1" x14ac:dyDescent="0.3">
      <c r="C188" s="61"/>
    </row>
    <row r="189" spans="3:3" ht="14.25" customHeight="1" x14ac:dyDescent="0.3">
      <c r="C189" s="61"/>
    </row>
    <row r="190" spans="3:3" ht="14.25" customHeight="1" x14ac:dyDescent="0.3">
      <c r="C190" s="61"/>
    </row>
    <row r="191" spans="3:3" ht="14.25" customHeight="1" x14ac:dyDescent="0.3">
      <c r="C191" s="61"/>
    </row>
    <row r="192" spans="3:3" ht="14.25" customHeight="1" x14ac:dyDescent="0.3">
      <c r="C192" s="61"/>
    </row>
    <row r="193" spans="3:3" ht="14.25" customHeight="1" x14ac:dyDescent="0.3">
      <c r="C193" s="61"/>
    </row>
    <row r="194" spans="3:3" ht="14.25" customHeight="1" x14ac:dyDescent="0.3">
      <c r="C194" s="61"/>
    </row>
    <row r="195" spans="3:3" ht="14.25" customHeight="1" x14ac:dyDescent="0.3">
      <c r="C195" s="61"/>
    </row>
    <row r="196" spans="3:3" ht="14.25" customHeight="1" x14ac:dyDescent="0.3">
      <c r="C196" s="61"/>
    </row>
    <row r="197" spans="3:3" ht="14.25" customHeight="1" x14ac:dyDescent="0.3">
      <c r="C197" s="61"/>
    </row>
    <row r="198" spans="3:3" ht="14.25" customHeight="1" x14ac:dyDescent="0.3">
      <c r="C198" s="61"/>
    </row>
    <row r="199" spans="3:3" ht="14.25" customHeight="1" x14ac:dyDescent="0.3">
      <c r="C199" s="61"/>
    </row>
    <row r="200" spans="3:3" ht="14.25" customHeight="1" x14ac:dyDescent="0.3">
      <c r="C200" s="61"/>
    </row>
    <row r="201" spans="3:3" ht="14.25" customHeight="1" x14ac:dyDescent="0.3">
      <c r="C201" s="61"/>
    </row>
    <row r="202" spans="3:3" ht="14.25" customHeight="1" x14ac:dyDescent="0.3">
      <c r="C202" s="61"/>
    </row>
    <row r="203" spans="3:3" ht="14.25" customHeight="1" x14ac:dyDescent="0.3">
      <c r="C203" s="61"/>
    </row>
    <row r="204" spans="3:3" ht="14.25" customHeight="1" x14ac:dyDescent="0.3">
      <c r="C204" s="61"/>
    </row>
    <row r="205" spans="3:3" ht="14.25" customHeight="1" x14ac:dyDescent="0.3">
      <c r="C205" s="61"/>
    </row>
    <row r="206" spans="3:3" ht="14.25" customHeight="1" x14ac:dyDescent="0.3">
      <c r="C206" s="61"/>
    </row>
    <row r="207" spans="3:3" ht="14.25" customHeight="1" x14ac:dyDescent="0.3">
      <c r="C207" s="61"/>
    </row>
    <row r="208" spans="3:3" ht="14.25" customHeight="1" x14ac:dyDescent="0.3">
      <c r="C208" s="61"/>
    </row>
    <row r="209" spans="3:3" ht="14.25" customHeight="1" x14ac:dyDescent="0.3">
      <c r="C209" s="61"/>
    </row>
    <row r="210" spans="3:3" ht="14.25" customHeight="1" x14ac:dyDescent="0.3">
      <c r="C210" s="61"/>
    </row>
    <row r="211" spans="3:3" ht="14.25" customHeight="1" x14ac:dyDescent="0.3">
      <c r="C211" s="61"/>
    </row>
    <row r="212" spans="3:3" ht="14.25" customHeight="1" x14ac:dyDescent="0.3">
      <c r="C212" s="61"/>
    </row>
    <row r="213" spans="3:3" ht="14.25" customHeight="1" x14ac:dyDescent="0.3">
      <c r="C213" s="61"/>
    </row>
    <row r="214" spans="3:3" ht="14.25" customHeight="1" x14ac:dyDescent="0.3">
      <c r="C214" s="61"/>
    </row>
    <row r="215" spans="3:3" ht="14.25" customHeight="1" x14ac:dyDescent="0.3">
      <c r="C215" s="61"/>
    </row>
    <row r="216" spans="3:3" ht="14.25" customHeight="1" x14ac:dyDescent="0.3">
      <c r="C216" s="61"/>
    </row>
    <row r="217" spans="3:3" ht="14.25" customHeight="1" x14ac:dyDescent="0.3">
      <c r="C217" s="61"/>
    </row>
    <row r="218" spans="3:3" ht="14.25" customHeight="1" x14ac:dyDescent="0.3">
      <c r="C218" s="61"/>
    </row>
    <row r="219" spans="3:3" ht="14.25" customHeight="1" x14ac:dyDescent="0.3">
      <c r="C219" s="61"/>
    </row>
    <row r="220" spans="3:3" ht="14.25" customHeight="1" x14ac:dyDescent="0.3">
      <c r="C220" s="61"/>
    </row>
    <row r="221" spans="3:3" ht="14.25" customHeight="1" x14ac:dyDescent="0.3">
      <c r="C221" s="61"/>
    </row>
    <row r="222" spans="3:3" ht="14.25" customHeight="1" x14ac:dyDescent="0.3">
      <c r="C222" s="61"/>
    </row>
    <row r="223" spans="3:3" ht="14.25" customHeight="1" x14ac:dyDescent="0.3">
      <c r="C223" s="61"/>
    </row>
    <row r="224" spans="3:3" ht="14.25" customHeight="1" x14ac:dyDescent="0.3">
      <c r="C224" s="61"/>
    </row>
    <row r="225" spans="3:3" ht="14.25" customHeight="1" x14ac:dyDescent="0.3">
      <c r="C225" s="61"/>
    </row>
    <row r="226" spans="3:3" ht="14.25" customHeight="1" x14ac:dyDescent="0.3">
      <c r="C226" s="61"/>
    </row>
    <row r="227" spans="3:3" ht="14.25" customHeight="1" x14ac:dyDescent="0.3">
      <c r="C227" s="61"/>
    </row>
    <row r="228" spans="3:3" ht="14.25" customHeight="1" x14ac:dyDescent="0.3">
      <c r="C228" s="61"/>
    </row>
    <row r="229" spans="3:3" ht="14.25" customHeight="1" x14ac:dyDescent="0.3">
      <c r="C229" s="61"/>
    </row>
    <row r="230" spans="3:3" ht="14.25" customHeight="1" x14ac:dyDescent="0.3">
      <c r="C230" s="61"/>
    </row>
    <row r="231" spans="3:3" ht="14.25" customHeight="1" x14ac:dyDescent="0.3">
      <c r="C231" s="61"/>
    </row>
    <row r="232" spans="3:3" ht="14.25" customHeight="1" x14ac:dyDescent="0.3">
      <c r="C232" s="61"/>
    </row>
    <row r="233" spans="3:3" ht="14.25" customHeight="1" x14ac:dyDescent="0.3">
      <c r="C233" s="61"/>
    </row>
    <row r="234" spans="3:3" ht="14.25" customHeight="1" x14ac:dyDescent="0.3">
      <c r="C234" s="61"/>
    </row>
    <row r="235" spans="3:3" ht="14.25" customHeight="1" x14ac:dyDescent="0.3">
      <c r="C235" s="61"/>
    </row>
    <row r="236" spans="3:3" ht="14.25" customHeight="1" x14ac:dyDescent="0.3">
      <c r="C236" s="61"/>
    </row>
    <row r="237" spans="3:3" ht="14.25" customHeight="1" x14ac:dyDescent="0.3">
      <c r="C237" s="61"/>
    </row>
    <row r="238" spans="3:3" ht="14.25" customHeight="1" x14ac:dyDescent="0.3">
      <c r="C238" s="61"/>
    </row>
    <row r="239" spans="3:3" ht="14.25" customHeight="1" x14ac:dyDescent="0.3">
      <c r="C239" s="61"/>
    </row>
    <row r="240" spans="3:3" ht="14.25" customHeight="1" x14ac:dyDescent="0.3">
      <c r="C240" s="61"/>
    </row>
    <row r="241" spans="3:3" ht="14.25" customHeight="1" x14ac:dyDescent="0.3">
      <c r="C241" s="61"/>
    </row>
    <row r="242" spans="3:3" ht="14.25" customHeight="1" x14ac:dyDescent="0.3">
      <c r="C242" s="61"/>
    </row>
    <row r="243" spans="3:3" ht="14.25" customHeight="1" x14ac:dyDescent="0.3">
      <c r="C243" s="61"/>
    </row>
    <row r="244" spans="3:3" ht="14.25" customHeight="1" x14ac:dyDescent="0.3">
      <c r="C244" s="61"/>
    </row>
    <row r="245" spans="3:3" ht="14.25" customHeight="1" x14ac:dyDescent="0.3">
      <c r="C245" s="61"/>
    </row>
    <row r="246" spans="3:3" ht="14.25" customHeight="1" x14ac:dyDescent="0.3">
      <c r="C246" s="61"/>
    </row>
    <row r="247" spans="3:3" ht="14.25" customHeight="1" x14ac:dyDescent="0.3">
      <c r="C247" s="61"/>
    </row>
    <row r="248" spans="3:3" ht="14.25" customHeight="1" x14ac:dyDescent="0.3">
      <c r="C248" s="61"/>
    </row>
    <row r="249" spans="3:3" ht="14.25" customHeight="1" x14ac:dyDescent="0.3">
      <c r="C249" s="61"/>
    </row>
    <row r="250" spans="3:3" ht="14.25" customHeight="1" x14ac:dyDescent="0.3">
      <c r="C250" s="61"/>
    </row>
    <row r="251" spans="3:3" ht="14.25" customHeight="1" x14ac:dyDescent="0.3">
      <c r="C251" s="61"/>
    </row>
    <row r="252" spans="3:3" ht="14.25" customHeight="1" x14ac:dyDescent="0.3">
      <c r="C252" s="61"/>
    </row>
    <row r="253" spans="3:3" ht="14.25" customHeight="1" x14ac:dyDescent="0.3">
      <c r="C253" s="61"/>
    </row>
    <row r="254" spans="3:3" ht="14.25" customHeight="1" x14ac:dyDescent="0.3">
      <c r="C254" s="61"/>
    </row>
    <row r="255" spans="3:3" ht="14.25" customHeight="1" x14ac:dyDescent="0.3">
      <c r="C255" s="61"/>
    </row>
    <row r="256" spans="3:3" ht="14.25" customHeight="1" x14ac:dyDescent="0.3">
      <c r="C256" s="61"/>
    </row>
    <row r="257" spans="3:3" ht="14.25" customHeight="1" x14ac:dyDescent="0.3">
      <c r="C257" s="61"/>
    </row>
    <row r="258" spans="3:3" ht="14.25" customHeight="1" x14ac:dyDescent="0.3">
      <c r="C258" s="61"/>
    </row>
    <row r="259" spans="3:3" ht="14.25" customHeight="1" x14ac:dyDescent="0.3">
      <c r="C259" s="61"/>
    </row>
    <row r="260" spans="3:3" ht="14.25" customHeight="1" x14ac:dyDescent="0.3">
      <c r="C260" s="61"/>
    </row>
    <row r="261" spans="3:3" ht="14.25" customHeight="1" x14ac:dyDescent="0.3">
      <c r="C261" s="61"/>
    </row>
    <row r="262" spans="3:3" ht="14.25" customHeight="1" x14ac:dyDescent="0.3">
      <c r="C262" s="61"/>
    </row>
    <row r="263" spans="3:3" ht="14.25" customHeight="1" x14ac:dyDescent="0.3">
      <c r="C263" s="61"/>
    </row>
    <row r="264" spans="3:3" ht="14.25" customHeight="1" x14ac:dyDescent="0.3">
      <c r="C264" s="61"/>
    </row>
    <row r="265" spans="3:3" ht="14.25" customHeight="1" x14ac:dyDescent="0.3">
      <c r="C265" s="61"/>
    </row>
    <row r="266" spans="3:3" ht="14.25" customHeight="1" x14ac:dyDescent="0.3">
      <c r="C266" s="61"/>
    </row>
    <row r="267" spans="3:3" ht="14.25" customHeight="1" x14ac:dyDescent="0.3">
      <c r="C267" s="61"/>
    </row>
    <row r="268" spans="3:3" ht="14.25" customHeight="1" x14ac:dyDescent="0.3">
      <c r="C268" s="61"/>
    </row>
    <row r="269" spans="3:3" ht="14.25" customHeight="1" x14ac:dyDescent="0.3">
      <c r="C269" s="61"/>
    </row>
    <row r="270" spans="3:3" ht="14.25" customHeight="1" x14ac:dyDescent="0.3">
      <c r="C270" s="61"/>
    </row>
    <row r="271" spans="3:3" ht="14.25" customHeight="1" x14ac:dyDescent="0.3">
      <c r="C271" s="61"/>
    </row>
    <row r="272" spans="3:3" ht="14.25" customHeight="1" x14ac:dyDescent="0.3">
      <c r="C272" s="61"/>
    </row>
    <row r="273" spans="3:3" ht="14.25" customHeight="1" x14ac:dyDescent="0.3">
      <c r="C273" s="61"/>
    </row>
    <row r="274" spans="3:3" ht="14.25" customHeight="1" x14ac:dyDescent="0.3">
      <c r="C274" s="61"/>
    </row>
    <row r="275" spans="3:3" ht="14.25" customHeight="1" x14ac:dyDescent="0.3">
      <c r="C275" s="61"/>
    </row>
    <row r="276" spans="3:3" ht="14.25" customHeight="1" x14ac:dyDescent="0.3">
      <c r="C276" s="61"/>
    </row>
    <row r="277" spans="3:3" ht="14.25" customHeight="1" x14ac:dyDescent="0.3">
      <c r="C277" s="61"/>
    </row>
    <row r="278" spans="3:3" ht="14.25" customHeight="1" x14ac:dyDescent="0.3">
      <c r="C278" s="61"/>
    </row>
    <row r="279" spans="3:3" ht="14.25" customHeight="1" x14ac:dyDescent="0.3">
      <c r="C279" s="61"/>
    </row>
    <row r="280" spans="3:3" ht="14.25" customHeight="1" x14ac:dyDescent="0.3">
      <c r="C280" s="61"/>
    </row>
    <row r="281" spans="3:3" ht="14.25" customHeight="1" x14ac:dyDescent="0.3">
      <c r="C281" s="61"/>
    </row>
    <row r="282" spans="3:3" ht="14.25" customHeight="1" x14ac:dyDescent="0.3">
      <c r="C282" s="61"/>
    </row>
    <row r="283" spans="3:3" ht="14.25" customHeight="1" x14ac:dyDescent="0.3">
      <c r="C283" s="61"/>
    </row>
    <row r="284" spans="3:3" ht="14.25" customHeight="1" x14ac:dyDescent="0.3">
      <c r="C284" s="61"/>
    </row>
    <row r="285" spans="3:3" ht="14.25" customHeight="1" x14ac:dyDescent="0.3">
      <c r="C285" s="61"/>
    </row>
    <row r="286" spans="3:3" ht="14.25" customHeight="1" x14ac:dyDescent="0.3">
      <c r="C286" s="61"/>
    </row>
    <row r="287" spans="3:3" ht="14.25" customHeight="1" x14ac:dyDescent="0.3">
      <c r="C287" s="61"/>
    </row>
    <row r="288" spans="3:3" ht="14.25" customHeight="1" x14ac:dyDescent="0.3">
      <c r="C288" s="61"/>
    </row>
    <row r="289" spans="3:3" ht="14.25" customHeight="1" x14ac:dyDescent="0.3">
      <c r="C289" s="61"/>
    </row>
    <row r="290" spans="3:3" ht="14.25" customHeight="1" x14ac:dyDescent="0.3">
      <c r="C290" s="61"/>
    </row>
    <row r="291" spans="3:3" ht="14.25" customHeight="1" x14ac:dyDescent="0.3">
      <c r="C291" s="61"/>
    </row>
    <row r="292" spans="3:3" ht="14.25" customHeight="1" x14ac:dyDescent="0.3">
      <c r="C292" s="61"/>
    </row>
    <row r="293" spans="3:3" ht="14.25" customHeight="1" x14ac:dyDescent="0.3">
      <c r="C293" s="61"/>
    </row>
    <row r="294" spans="3:3" ht="14.25" customHeight="1" x14ac:dyDescent="0.3">
      <c r="C294" s="61"/>
    </row>
    <row r="295" spans="3:3" ht="14.25" customHeight="1" x14ac:dyDescent="0.3">
      <c r="C295" s="61"/>
    </row>
    <row r="296" spans="3:3" ht="14.25" customHeight="1" x14ac:dyDescent="0.3">
      <c r="C296" s="61"/>
    </row>
    <row r="297" spans="3:3" ht="14.25" customHeight="1" x14ac:dyDescent="0.3">
      <c r="C297" s="61"/>
    </row>
    <row r="298" spans="3:3" ht="14.25" customHeight="1" x14ac:dyDescent="0.3">
      <c r="C298" s="61"/>
    </row>
    <row r="299" spans="3:3" ht="14.25" customHeight="1" x14ac:dyDescent="0.3">
      <c r="C299" s="61"/>
    </row>
    <row r="300" spans="3:3" ht="14.25" customHeight="1" x14ac:dyDescent="0.3">
      <c r="C300" s="61"/>
    </row>
    <row r="301" spans="3:3" ht="14.25" customHeight="1" x14ac:dyDescent="0.3"/>
    <row r="302" spans="3:3" ht="14.25" customHeight="1" x14ac:dyDescent="0.3"/>
    <row r="303" spans="3:3" ht="14.25" customHeight="1" x14ac:dyDescent="0.3"/>
    <row r="304" spans="3:3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</sheetData>
  <sheetProtection algorithmName="SHA-512" hashValue="5wvHLe8T0J5nSVb60Hr82qYYbgA7PagtAr/F88GpLLS9jbwCFXawtlNKCvsLSyemuaj57TOp3duaUIYUn3FUrQ==" saltValue="MXM4EVAGPiOvnaMqNZ0MeQ==" spinCount="100000" sheet="1" objects="1" scenarios="1"/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000"/>
  <sheetViews>
    <sheetView workbookViewId="0"/>
  </sheetViews>
  <sheetFormatPr defaultColWidth="14.44140625" defaultRowHeight="15" customHeight="1" x14ac:dyDescent="0.3"/>
  <cols>
    <col min="1" max="1" width="16.88671875" customWidth="1"/>
    <col min="2" max="2" width="10.44140625" customWidth="1"/>
    <col min="3" max="3" width="10.88671875" customWidth="1"/>
    <col min="4" max="4" width="8.6640625" customWidth="1"/>
    <col min="5" max="5" width="41.6640625" customWidth="1"/>
    <col min="6" max="26" width="8.6640625" customWidth="1"/>
  </cols>
  <sheetData>
    <row r="1" spans="1:5" ht="14.25" customHeight="1" x14ac:dyDescent="0.3">
      <c r="A1" s="59" t="s">
        <v>195</v>
      </c>
      <c r="B1" s="59" t="s">
        <v>190</v>
      </c>
      <c r="C1" s="59" t="s">
        <v>40</v>
      </c>
      <c r="D1" s="59" t="s">
        <v>196</v>
      </c>
      <c r="E1" s="59" t="s">
        <v>197</v>
      </c>
    </row>
    <row r="2" spans="1:5" ht="14.25" customHeight="1" x14ac:dyDescent="0.3">
      <c r="A2" s="59" t="s">
        <v>66</v>
      </c>
      <c r="B2" s="59" t="s">
        <v>53</v>
      </c>
      <c r="C2" s="59" t="s">
        <v>65</v>
      </c>
      <c r="D2" s="60">
        <v>65</v>
      </c>
      <c r="E2" s="5" t="str">
        <f t="shared" ref="E2:E177" si="0">TRIM(A2) &amp; "|" &amp; TRIM(B2) &amp; "|" &amp; TRIM(C2)</f>
        <v>5' FAM|50 nmol|HPLC</v>
      </c>
    </row>
    <row r="3" spans="1:5" ht="14.25" customHeight="1" x14ac:dyDescent="0.3">
      <c r="A3" s="59" t="s">
        <v>66</v>
      </c>
      <c r="B3" s="59" t="s">
        <v>54</v>
      </c>
      <c r="C3" s="59" t="s">
        <v>65</v>
      </c>
      <c r="D3" s="60">
        <v>86</v>
      </c>
      <c r="E3" s="5" t="str">
        <f t="shared" si="0"/>
        <v>5' FAM|100 nmol|HPLC</v>
      </c>
    </row>
    <row r="4" spans="1:5" ht="14.25" customHeight="1" x14ac:dyDescent="0.3">
      <c r="A4" s="59" t="s">
        <v>66</v>
      </c>
      <c r="B4" s="59" t="s">
        <v>55</v>
      </c>
      <c r="C4" s="59" t="s">
        <v>65</v>
      </c>
      <c r="D4" s="60">
        <v>108</v>
      </c>
      <c r="E4" s="5" t="str">
        <f t="shared" si="0"/>
        <v>5' FAM|200 nmol|HPLC</v>
      </c>
    </row>
    <row r="5" spans="1:5" ht="14.25" customHeight="1" x14ac:dyDescent="0.3">
      <c r="A5" s="59" t="s">
        <v>68</v>
      </c>
      <c r="B5" s="59" t="s">
        <v>53</v>
      </c>
      <c r="C5" s="59" t="s">
        <v>65</v>
      </c>
      <c r="D5" s="60">
        <v>65</v>
      </c>
      <c r="E5" s="5" t="str">
        <f t="shared" si="0"/>
        <v>5' HEX|50 nmol|HPLC</v>
      </c>
    </row>
    <row r="6" spans="1:5" ht="14.25" customHeight="1" x14ac:dyDescent="0.3">
      <c r="A6" s="59" t="s">
        <v>68</v>
      </c>
      <c r="B6" s="59" t="s">
        <v>54</v>
      </c>
      <c r="C6" s="59" t="s">
        <v>65</v>
      </c>
      <c r="D6" s="60">
        <v>86</v>
      </c>
      <c r="E6" s="5" t="str">
        <f t="shared" si="0"/>
        <v>5' HEX|100 nmol|HPLC</v>
      </c>
    </row>
    <row r="7" spans="1:5" ht="14.25" customHeight="1" x14ac:dyDescent="0.3">
      <c r="A7" s="59" t="s">
        <v>68</v>
      </c>
      <c r="B7" s="59" t="s">
        <v>55</v>
      </c>
      <c r="C7" s="59" t="s">
        <v>65</v>
      </c>
      <c r="D7" s="60">
        <v>108</v>
      </c>
      <c r="E7" s="5" t="str">
        <f t="shared" si="0"/>
        <v>5' HEX|200 nmol|HPLC</v>
      </c>
    </row>
    <row r="8" spans="1:5" ht="14.25" customHeight="1" x14ac:dyDescent="0.3">
      <c r="A8" s="59" t="s">
        <v>70</v>
      </c>
      <c r="B8" s="59" t="s">
        <v>53</v>
      </c>
      <c r="C8" s="59" t="s">
        <v>65</v>
      </c>
      <c r="D8" s="60">
        <v>86</v>
      </c>
      <c r="E8" s="5" t="str">
        <f t="shared" si="0"/>
        <v>5' ROX|50 nmol|HPLC</v>
      </c>
    </row>
    <row r="9" spans="1:5" ht="14.25" customHeight="1" x14ac:dyDescent="0.3">
      <c r="A9" s="59" t="s">
        <v>70</v>
      </c>
      <c r="B9" s="59" t="s">
        <v>54</v>
      </c>
      <c r="C9" s="59" t="s">
        <v>65</v>
      </c>
      <c r="D9" s="60">
        <v>108</v>
      </c>
      <c r="E9" s="5" t="str">
        <f t="shared" si="0"/>
        <v>5' ROX|100 nmol|HPLC</v>
      </c>
    </row>
    <row r="10" spans="1:5" ht="14.25" customHeight="1" x14ac:dyDescent="0.3">
      <c r="A10" s="59" t="s">
        <v>70</v>
      </c>
      <c r="B10" s="59" t="s">
        <v>55</v>
      </c>
      <c r="C10" s="59" t="s">
        <v>65</v>
      </c>
      <c r="D10" s="60">
        <v>130</v>
      </c>
      <c r="E10" s="5" t="str">
        <f t="shared" si="0"/>
        <v>5' ROX|200 nmol|HPLC</v>
      </c>
    </row>
    <row r="11" spans="1:5" ht="14.25" customHeight="1" x14ac:dyDescent="0.3">
      <c r="A11" s="59" t="s">
        <v>72</v>
      </c>
      <c r="B11" s="59" t="s">
        <v>53</v>
      </c>
      <c r="C11" s="59" t="s">
        <v>65</v>
      </c>
      <c r="D11" s="60">
        <v>86</v>
      </c>
      <c r="E11" s="5" t="str">
        <f t="shared" si="0"/>
        <v>5' Cy5|50 nmol|HPLC</v>
      </c>
    </row>
    <row r="12" spans="1:5" ht="14.25" customHeight="1" x14ac:dyDescent="0.3">
      <c r="A12" s="59" t="s">
        <v>72</v>
      </c>
      <c r="B12" s="59" t="s">
        <v>54</v>
      </c>
      <c r="C12" s="59" t="s">
        <v>65</v>
      </c>
      <c r="D12" s="60">
        <v>108</v>
      </c>
      <c r="E12" s="5" t="str">
        <f t="shared" si="0"/>
        <v>5' Cy5|100 nmol|HPLC</v>
      </c>
    </row>
    <row r="13" spans="1:5" ht="14.25" customHeight="1" x14ac:dyDescent="0.3">
      <c r="A13" s="59" t="s">
        <v>72</v>
      </c>
      <c r="B13" s="59" t="s">
        <v>55</v>
      </c>
      <c r="C13" s="59" t="s">
        <v>65</v>
      </c>
      <c r="D13" s="60">
        <v>130</v>
      </c>
      <c r="E13" s="5" t="str">
        <f t="shared" si="0"/>
        <v>5' Cy5|200 nmol|HPLC</v>
      </c>
    </row>
    <row r="14" spans="1:5" ht="14.25" customHeight="1" x14ac:dyDescent="0.3">
      <c r="A14" s="59" t="s">
        <v>74</v>
      </c>
      <c r="B14" s="59" t="s">
        <v>53</v>
      </c>
      <c r="C14" s="59" t="s">
        <v>65</v>
      </c>
      <c r="D14" s="60">
        <v>108</v>
      </c>
      <c r="E14" s="5" t="str">
        <f t="shared" si="0"/>
        <v>5' Cy5.5|50 nmol|HPLC</v>
      </c>
    </row>
    <row r="15" spans="1:5" ht="14.25" customHeight="1" x14ac:dyDescent="0.3">
      <c r="A15" s="59" t="s">
        <v>74</v>
      </c>
      <c r="B15" s="59" t="s">
        <v>54</v>
      </c>
      <c r="C15" s="59" t="s">
        <v>65</v>
      </c>
      <c r="D15" s="60">
        <v>130</v>
      </c>
      <c r="E15" s="5" t="str">
        <f t="shared" si="0"/>
        <v>5' Cy5.5|100 nmol|HPLC</v>
      </c>
    </row>
    <row r="16" spans="1:5" ht="14.25" customHeight="1" x14ac:dyDescent="0.3">
      <c r="A16" s="59" t="s">
        <v>74</v>
      </c>
      <c r="B16" s="59" t="s">
        <v>55</v>
      </c>
      <c r="C16" s="59" t="s">
        <v>65</v>
      </c>
      <c r="D16" s="60">
        <v>162</v>
      </c>
      <c r="E16" s="5" t="str">
        <f t="shared" si="0"/>
        <v>5' Cy5.5|200 nmol|HPLC</v>
      </c>
    </row>
    <row r="17" spans="1:5" ht="14.25" customHeight="1" x14ac:dyDescent="0.3">
      <c r="A17" s="59" t="s">
        <v>77</v>
      </c>
      <c r="B17" s="59" t="s">
        <v>53</v>
      </c>
      <c r="C17" s="59" t="s">
        <v>65</v>
      </c>
      <c r="D17" s="60">
        <v>86</v>
      </c>
      <c r="E17" s="5" t="str">
        <f t="shared" si="0"/>
        <v>5' Cy3|50 nmol|HPLC</v>
      </c>
    </row>
    <row r="18" spans="1:5" ht="14.25" customHeight="1" x14ac:dyDescent="0.3">
      <c r="A18" s="59" t="s">
        <v>77</v>
      </c>
      <c r="B18" s="59" t="s">
        <v>54</v>
      </c>
      <c r="C18" s="59" t="s">
        <v>65</v>
      </c>
      <c r="D18" s="60">
        <v>108</v>
      </c>
      <c r="E18" s="5" t="str">
        <f t="shared" si="0"/>
        <v>5' Cy3|100 nmol|HPLC</v>
      </c>
    </row>
    <row r="19" spans="1:5" ht="14.25" customHeight="1" x14ac:dyDescent="0.3">
      <c r="A19" s="59" t="s">
        <v>77</v>
      </c>
      <c r="B19" s="59" t="s">
        <v>55</v>
      </c>
      <c r="C19" s="59" t="s">
        <v>65</v>
      </c>
      <c r="D19" s="60">
        <v>130</v>
      </c>
      <c r="E19" s="5" t="str">
        <f t="shared" si="0"/>
        <v>5' Cy3|200 nmol|HPLC</v>
      </c>
    </row>
    <row r="20" spans="1:5" ht="14.25" customHeight="1" x14ac:dyDescent="0.3">
      <c r="A20" s="59" t="s">
        <v>79</v>
      </c>
      <c r="B20" s="59" t="s">
        <v>53</v>
      </c>
      <c r="C20" s="59" t="s">
        <v>65</v>
      </c>
      <c r="D20" s="60">
        <v>108</v>
      </c>
      <c r="E20" s="5" t="str">
        <f t="shared" si="0"/>
        <v>5' Cy3.5|50 nmol|HPLC</v>
      </c>
    </row>
    <row r="21" spans="1:5" ht="14.25" customHeight="1" x14ac:dyDescent="0.3">
      <c r="A21" s="59" t="s">
        <v>79</v>
      </c>
      <c r="B21" s="59" t="s">
        <v>54</v>
      </c>
      <c r="C21" s="59" t="s">
        <v>65</v>
      </c>
      <c r="D21" s="60">
        <v>130</v>
      </c>
      <c r="E21" s="5" t="str">
        <f t="shared" si="0"/>
        <v>5' Cy3.5|100 nmol|HPLC</v>
      </c>
    </row>
    <row r="22" spans="1:5" ht="14.25" customHeight="1" x14ac:dyDescent="0.3">
      <c r="A22" s="59" t="s">
        <v>79</v>
      </c>
      <c r="B22" s="59" t="s">
        <v>55</v>
      </c>
      <c r="C22" s="59" t="s">
        <v>65</v>
      </c>
      <c r="D22" s="60">
        <v>162</v>
      </c>
      <c r="E22" s="5" t="str">
        <f t="shared" si="0"/>
        <v>5' Cy3.5|200 nmol|HPLC</v>
      </c>
    </row>
    <row r="23" spans="1:5" ht="14.25" customHeight="1" x14ac:dyDescent="0.3">
      <c r="A23" s="59" t="s">
        <v>81</v>
      </c>
      <c r="B23" s="59" t="s">
        <v>53</v>
      </c>
      <c r="C23" s="59" t="s">
        <v>65</v>
      </c>
      <c r="D23" s="60">
        <v>76</v>
      </c>
      <c r="E23" s="5" t="str">
        <f t="shared" si="0"/>
        <v>5' VIC|50 nmol|HPLC</v>
      </c>
    </row>
    <row r="24" spans="1:5" ht="14.25" customHeight="1" x14ac:dyDescent="0.3">
      <c r="A24" s="59" t="s">
        <v>81</v>
      </c>
      <c r="B24" s="59" t="s">
        <v>54</v>
      </c>
      <c r="C24" s="59" t="s">
        <v>65</v>
      </c>
      <c r="D24" s="60">
        <v>97</v>
      </c>
      <c r="E24" s="5" t="str">
        <f t="shared" si="0"/>
        <v>5' VIC|100 nmol|HPLC</v>
      </c>
    </row>
    <row r="25" spans="1:5" ht="14.25" customHeight="1" x14ac:dyDescent="0.3">
      <c r="A25" s="59" t="s">
        <v>81</v>
      </c>
      <c r="B25" s="59" t="s">
        <v>55</v>
      </c>
      <c r="C25" s="59" t="s">
        <v>65</v>
      </c>
      <c r="D25" s="60">
        <v>119</v>
      </c>
      <c r="E25" s="5" t="str">
        <f t="shared" si="0"/>
        <v>5' VIC|200 nmol|HPLC</v>
      </c>
    </row>
    <row r="26" spans="1:5" ht="14.25" customHeight="1" x14ac:dyDescent="0.3">
      <c r="A26" s="59" t="s">
        <v>83</v>
      </c>
      <c r="B26" s="59" t="s">
        <v>53</v>
      </c>
      <c r="C26" s="59" t="s">
        <v>65</v>
      </c>
      <c r="D26" s="60">
        <v>76</v>
      </c>
      <c r="E26" s="5" t="str">
        <f t="shared" si="0"/>
        <v>5' NED|50 nmol|HPLC</v>
      </c>
    </row>
    <row r="27" spans="1:5" ht="14.25" customHeight="1" x14ac:dyDescent="0.3">
      <c r="A27" s="59" t="s">
        <v>83</v>
      </c>
      <c r="B27" s="59" t="s">
        <v>54</v>
      </c>
      <c r="C27" s="59" t="s">
        <v>65</v>
      </c>
      <c r="D27" s="60">
        <v>97</v>
      </c>
      <c r="E27" s="5" t="str">
        <f t="shared" si="0"/>
        <v>5' NED|100 nmol|HPLC</v>
      </c>
    </row>
    <row r="28" spans="1:5" ht="14.25" customHeight="1" x14ac:dyDescent="0.3">
      <c r="A28" s="59" t="s">
        <v>83</v>
      </c>
      <c r="B28" s="59" t="s">
        <v>55</v>
      </c>
      <c r="C28" s="59" t="s">
        <v>65</v>
      </c>
      <c r="D28" s="60">
        <v>119</v>
      </c>
      <c r="E28" s="5" t="str">
        <f t="shared" si="0"/>
        <v>5' NED|200 nmol|HPLC</v>
      </c>
    </row>
    <row r="29" spans="1:5" ht="14.25" customHeight="1" x14ac:dyDescent="0.3">
      <c r="A29" s="59" t="s">
        <v>85</v>
      </c>
      <c r="B29" s="59" t="s">
        <v>53</v>
      </c>
      <c r="C29" s="59" t="s">
        <v>65</v>
      </c>
      <c r="D29" s="60">
        <v>76</v>
      </c>
      <c r="E29" s="5" t="str">
        <f t="shared" si="0"/>
        <v>5' JOE|50 nmol|HPLC</v>
      </c>
    </row>
    <row r="30" spans="1:5" ht="14.25" customHeight="1" x14ac:dyDescent="0.3">
      <c r="A30" s="59" t="s">
        <v>85</v>
      </c>
      <c r="B30" s="59" t="s">
        <v>54</v>
      </c>
      <c r="C30" s="59" t="s">
        <v>65</v>
      </c>
      <c r="D30" s="60">
        <v>97</v>
      </c>
      <c r="E30" s="5" t="str">
        <f t="shared" si="0"/>
        <v>5' JOE|100 nmol|HPLC</v>
      </c>
    </row>
    <row r="31" spans="1:5" ht="14.25" customHeight="1" x14ac:dyDescent="0.3">
      <c r="A31" s="59" t="s">
        <v>85</v>
      </c>
      <c r="B31" s="59" t="s">
        <v>55</v>
      </c>
      <c r="C31" s="59" t="s">
        <v>65</v>
      </c>
      <c r="D31" s="60">
        <v>119</v>
      </c>
      <c r="E31" s="5" t="str">
        <f t="shared" si="0"/>
        <v>5' JOE|200 nmol|HPLC</v>
      </c>
    </row>
    <row r="32" spans="1:5" ht="14.25" customHeight="1" x14ac:dyDescent="0.3">
      <c r="A32" s="59" t="s">
        <v>87</v>
      </c>
      <c r="B32" s="59" t="s">
        <v>53</v>
      </c>
      <c r="C32" s="59" t="s">
        <v>65</v>
      </c>
      <c r="D32" s="60">
        <v>76</v>
      </c>
      <c r="E32" s="5" t="str">
        <f t="shared" si="0"/>
        <v>5' PET|50 nmol|HPLC</v>
      </c>
    </row>
    <row r="33" spans="1:5" ht="14.25" customHeight="1" x14ac:dyDescent="0.3">
      <c r="A33" s="59" t="s">
        <v>87</v>
      </c>
      <c r="B33" s="59" t="s">
        <v>54</v>
      </c>
      <c r="C33" s="59" t="s">
        <v>65</v>
      </c>
      <c r="D33" s="60">
        <v>97</v>
      </c>
      <c r="E33" s="5" t="str">
        <f t="shared" si="0"/>
        <v>5' PET|100 nmol|HPLC</v>
      </c>
    </row>
    <row r="34" spans="1:5" ht="14.25" customHeight="1" x14ac:dyDescent="0.3">
      <c r="A34" s="59" t="s">
        <v>87</v>
      </c>
      <c r="B34" s="59" t="s">
        <v>55</v>
      </c>
      <c r="C34" s="59" t="s">
        <v>65</v>
      </c>
      <c r="D34" s="60">
        <v>119</v>
      </c>
      <c r="E34" s="5" t="str">
        <f t="shared" si="0"/>
        <v>5' PET|200 nmol|HPLC</v>
      </c>
    </row>
    <row r="35" spans="1:5" ht="14.25" customHeight="1" x14ac:dyDescent="0.3">
      <c r="A35" s="59" t="s">
        <v>89</v>
      </c>
      <c r="B35" s="59" t="s">
        <v>53</v>
      </c>
      <c r="C35" s="59" t="s">
        <v>65</v>
      </c>
      <c r="D35" s="60">
        <v>86</v>
      </c>
      <c r="E35" s="5" t="str">
        <f t="shared" si="0"/>
        <v>5' Yakima Yellow|50 nmol|HPLC</v>
      </c>
    </row>
    <row r="36" spans="1:5" ht="14.25" customHeight="1" x14ac:dyDescent="0.3">
      <c r="A36" s="59" t="s">
        <v>89</v>
      </c>
      <c r="B36" s="59" t="s">
        <v>54</v>
      </c>
      <c r="C36" s="59" t="s">
        <v>65</v>
      </c>
      <c r="D36" s="60">
        <v>108</v>
      </c>
      <c r="E36" s="5" t="str">
        <f t="shared" si="0"/>
        <v>5' Yakima Yellow|100 nmol|HPLC</v>
      </c>
    </row>
    <row r="37" spans="1:5" ht="14.25" customHeight="1" x14ac:dyDescent="0.3">
      <c r="A37" s="59" t="s">
        <v>89</v>
      </c>
      <c r="B37" s="59" t="s">
        <v>55</v>
      </c>
      <c r="C37" s="59" t="s">
        <v>65</v>
      </c>
      <c r="D37" s="60">
        <v>130</v>
      </c>
      <c r="E37" s="5" t="str">
        <f t="shared" si="0"/>
        <v>5' Yakima Yellow|200 nmol|HPLC</v>
      </c>
    </row>
    <row r="38" spans="1:5" ht="14.25" customHeight="1" x14ac:dyDescent="0.3">
      <c r="A38" s="59" t="s">
        <v>91</v>
      </c>
      <c r="B38" s="59" t="s">
        <v>53</v>
      </c>
      <c r="C38" s="59" t="s">
        <v>65</v>
      </c>
      <c r="D38" s="60">
        <v>86</v>
      </c>
      <c r="E38" s="5" t="str">
        <f t="shared" si="0"/>
        <v>5' Texas Red|50 nmol|HPLC</v>
      </c>
    </row>
    <row r="39" spans="1:5" ht="14.25" customHeight="1" x14ac:dyDescent="0.3">
      <c r="A39" s="59" t="s">
        <v>91</v>
      </c>
      <c r="B39" s="59" t="s">
        <v>54</v>
      </c>
      <c r="C39" s="59" t="s">
        <v>65</v>
      </c>
      <c r="D39" s="60">
        <v>108</v>
      </c>
      <c r="E39" s="5" t="str">
        <f t="shared" si="0"/>
        <v>5' Texas Red|100 nmol|HPLC</v>
      </c>
    </row>
    <row r="40" spans="1:5" ht="14.25" customHeight="1" x14ac:dyDescent="0.3">
      <c r="A40" s="59" t="s">
        <v>91</v>
      </c>
      <c r="B40" s="59" t="s">
        <v>55</v>
      </c>
      <c r="C40" s="59" t="s">
        <v>65</v>
      </c>
      <c r="D40" s="60">
        <v>130</v>
      </c>
      <c r="E40" s="5" t="str">
        <f t="shared" si="0"/>
        <v>5' Texas Red|200 nmol|HPLC</v>
      </c>
    </row>
    <row r="41" spans="1:5" ht="14.25" customHeight="1" x14ac:dyDescent="0.3">
      <c r="A41" s="59" t="s">
        <v>93</v>
      </c>
      <c r="B41" s="59" t="s">
        <v>53</v>
      </c>
      <c r="C41" s="59" t="s">
        <v>65</v>
      </c>
      <c r="D41" s="60">
        <v>86</v>
      </c>
      <c r="E41" s="5" t="str">
        <f t="shared" si="0"/>
        <v>5' Fluorescein|50 nmol|HPLC</v>
      </c>
    </row>
    <row r="42" spans="1:5" ht="14.25" customHeight="1" x14ac:dyDescent="0.3">
      <c r="A42" s="59" t="s">
        <v>93</v>
      </c>
      <c r="B42" s="59" t="s">
        <v>54</v>
      </c>
      <c r="C42" s="59" t="s">
        <v>65</v>
      </c>
      <c r="D42" s="60">
        <v>108</v>
      </c>
      <c r="E42" s="5" t="str">
        <f t="shared" si="0"/>
        <v>5' Fluorescein|100 nmol|HPLC</v>
      </c>
    </row>
    <row r="43" spans="1:5" ht="14.25" customHeight="1" x14ac:dyDescent="0.3">
      <c r="A43" s="59" t="s">
        <v>93</v>
      </c>
      <c r="B43" s="59" t="s">
        <v>55</v>
      </c>
      <c r="C43" s="59" t="s">
        <v>65</v>
      </c>
      <c r="D43" s="60">
        <v>130</v>
      </c>
      <c r="E43" s="5" t="str">
        <f t="shared" si="0"/>
        <v>5' Fluorescein|200 nmol|HPLC</v>
      </c>
    </row>
    <row r="44" spans="1:5" ht="14.25" customHeight="1" x14ac:dyDescent="0.3">
      <c r="A44" s="59" t="s">
        <v>95</v>
      </c>
      <c r="B44" s="59" t="s">
        <v>53</v>
      </c>
      <c r="C44" s="59" t="s">
        <v>65</v>
      </c>
      <c r="D44" s="60">
        <v>86</v>
      </c>
      <c r="E44" s="5" t="str">
        <f t="shared" si="0"/>
        <v>5' Hexyl Amine|50 nmol|HPLC</v>
      </c>
    </row>
    <row r="45" spans="1:5" ht="14.25" customHeight="1" x14ac:dyDescent="0.3">
      <c r="A45" s="59" t="s">
        <v>95</v>
      </c>
      <c r="B45" s="59" t="s">
        <v>54</v>
      </c>
      <c r="C45" s="59" t="s">
        <v>65</v>
      </c>
      <c r="D45" s="60">
        <v>130</v>
      </c>
      <c r="E45" s="5" t="str">
        <f t="shared" si="0"/>
        <v>5' Hexyl Amine|100 nmol|HPLC</v>
      </c>
    </row>
    <row r="46" spans="1:5" ht="14.25" customHeight="1" x14ac:dyDescent="0.3">
      <c r="A46" s="59" t="s">
        <v>95</v>
      </c>
      <c r="B46" s="59" t="s">
        <v>55</v>
      </c>
      <c r="C46" s="59" t="s">
        <v>65</v>
      </c>
      <c r="D46" s="60">
        <v>162</v>
      </c>
      <c r="E46" s="5" t="str">
        <f t="shared" si="0"/>
        <v>5' Hexyl Amine|200 nmol|HPLC</v>
      </c>
    </row>
    <row r="47" spans="1:5" ht="14.25" customHeight="1" x14ac:dyDescent="0.3">
      <c r="A47" s="59" t="s">
        <v>198</v>
      </c>
      <c r="B47" s="59" t="s">
        <v>53</v>
      </c>
      <c r="C47" s="59" t="s">
        <v>65</v>
      </c>
      <c r="D47" s="60">
        <v>130</v>
      </c>
      <c r="E47" s="5" t="str">
        <f t="shared" si="0"/>
        <v>5' FAM - BHQ1 3'|50 nmol|HPLC</v>
      </c>
    </row>
    <row r="48" spans="1:5" ht="14.25" customHeight="1" x14ac:dyDescent="0.3">
      <c r="A48" s="59" t="s">
        <v>198</v>
      </c>
      <c r="B48" s="59" t="s">
        <v>54</v>
      </c>
      <c r="C48" s="59" t="s">
        <v>65</v>
      </c>
      <c r="D48" s="60">
        <v>160</v>
      </c>
      <c r="E48" s="5" t="str">
        <f t="shared" si="0"/>
        <v>5' FAM - BHQ1 3'|100 nmol|HPLC</v>
      </c>
    </row>
    <row r="49" spans="1:5" ht="14.25" customHeight="1" x14ac:dyDescent="0.3">
      <c r="A49" s="59" t="s">
        <v>198</v>
      </c>
      <c r="B49" s="59" t="s">
        <v>55</v>
      </c>
      <c r="C49" s="59" t="s">
        <v>65</v>
      </c>
      <c r="D49" s="60">
        <v>190</v>
      </c>
      <c r="E49" s="5" t="str">
        <f t="shared" si="0"/>
        <v>5' FAM - BHQ1 3'|200 nmol|HPLC</v>
      </c>
    </row>
    <row r="50" spans="1:5" ht="14.25" customHeight="1" x14ac:dyDescent="0.3">
      <c r="A50" s="59" t="s">
        <v>199</v>
      </c>
      <c r="B50" s="59" t="s">
        <v>53</v>
      </c>
      <c r="C50" s="59" t="s">
        <v>65</v>
      </c>
      <c r="D50" s="60">
        <v>130</v>
      </c>
      <c r="E50" s="5" t="str">
        <f t="shared" si="0"/>
        <v>5' HEX - BHQ1 3'|50 nmol|HPLC</v>
      </c>
    </row>
    <row r="51" spans="1:5" ht="14.25" customHeight="1" x14ac:dyDescent="0.3">
      <c r="A51" s="59" t="s">
        <v>199</v>
      </c>
      <c r="B51" s="59" t="s">
        <v>54</v>
      </c>
      <c r="C51" s="59" t="s">
        <v>65</v>
      </c>
      <c r="D51" s="60">
        <v>160</v>
      </c>
      <c r="E51" s="5" t="str">
        <f t="shared" si="0"/>
        <v>5' HEX - BHQ1 3'|100 nmol|HPLC</v>
      </c>
    </row>
    <row r="52" spans="1:5" ht="14.25" customHeight="1" x14ac:dyDescent="0.3">
      <c r="A52" s="59" t="s">
        <v>199</v>
      </c>
      <c r="B52" s="59" t="s">
        <v>55</v>
      </c>
      <c r="C52" s="59" t="s">
        <v>65</v>
      </c>
      <c r="D52" s="60">
        <v>190</v>
      </c>
      <c r="E52" s="5" t="str">
        <f t="shared" si="0"/>
        <v>5' HEX - BHQ1 3'|200 nmol|HPLC</v>
      </c>
    </row>
    <row r="53" spans="1:5" ht="14.25" customHeight="1" x14ac:dyDescent="0.3">
      <c r="A53" s="59" t="s">
        <v>200</v>
      </c>
      <c r="B53" s="59" t="s">
        <v>53</v>
      </c>
      <c r="C53" s="59" t="s">
        <v>65</v>
      </c>
      <c r="D53" s="60">
        <v>324</v>
      </c>
      <c r="E53" s="5" t="str">
        <f t="shared" si="0"/>
        <v>5' ROX - BHQ2 3'|50 nmol|HPLC</v>
      </c>
    </row>
    <row r="54" spans="1:5" ht="14.25" customHeight="1" x14ac:dyDescent="0.3">
      <c r="A54" s="59" t="s">
        <v>200</v>
      </c>
      <c r="B54" s="59" t="s">
        <v>54</v>
      </c>
      <c r="C54" s="59" t="s">
        <v>65</v>
      </c>
      <c r="D54" s="60">
        <v>346</v>
      </c>
      <c r="E54" s="5" t="str">
        <f t="shared" si="0"/>
        <v>5' ROX - BHQ2 3'|100 nmol|HPLC</v>
      </c>
    </row>
    <row r="55" spans="1:5" ht="14.25" customHeight="1" x14ac:dyDescent="0.3">
      <c r="A55" s="59" t="s">
        <v>200</v>
      </c>
      <c r="B55" s="59" t="s">
        <v>55</v>
      </c>
      <c r="C55" s="59" t="s">
        <v>65</v>
      </c>
      <c r="D55" s="60">
        <v>410</v>
      </c>
      <c r="E55" s="5" t="str">
        <f t="shared" si="0"/>
        <v>5' ROX - BHQ2 3'|200 nmol|HPLC</v>
      </c>
    </row>
    <row r="56" spans="1:5" ht="14.25" customHeight="1" x14ac:dyDescent="0.3">
      <c r="A56" s="59" t="s">
        <v>201</v>
      </c>
      <c r="B56" s="59" t="s">
        <v>53</v>
      </c>
      <c r="C56" s="59" t="s">
        <v>65</v>
      </c>
      <c r="D56" s="60">
        <v>324</v>
      </c>
      <c r="E56" s="5" t="str">
        <f t="shared" si="0"/>
        <v>5' Cy5 - BHQ2 3'|50 nmol|HPLC</v>
      </c>
    </row>
    <row r="57" spans="1:5" ht="14.25" customHeight="1" x14ac:dyDescent="0.3">
      <c r="A57" s="59" t="s">
        <v>201</v>
      </c>
      <c r="B57" s="59" t="s">
        <v>54</v>
      </c>
      <c r="C57" s="59" t="s">
        <v>65</v>
      </c>
      <c r="D57" s="60">
        <v>346</v>
      </c>
      <c r="E57" s="5" t="str">
        <f t="shared" si="0"/>
        <v>5' Cy5 - BHQ2 3'|100 nmol|HPLC</v>
      </c>
    </row>
    <row r="58" spans="1:5" ht="14.25" customHeight="1" x14ac:dyDescent="0.3">
      <c r="A58" s="59" t="s">
        <v>201</v>
      </c>
      <c r="B58" s="59" t="s">
        <v>55</v>
      </c>
      <c r="C58" s="59" t="s">
        <v>65</v>
      </c>
      <c r="D58" s="60">
        <v>410</v>
      </c>
      <c r="E58" s="5" t="str">
        <f t="shared" si="0"/>
        <v>5' Cy5 - BHQ2 3'|200 nmol|HPLC</v>
      </c>
    </row>
    <row r="59" spans="1:5" ht="14.25" customHeight="1" x14ac:dyDescent="0.3">
      <c r="A59" s="59" t="s">
        <v>202</v>
      </c>
      <c r="B59" s="59" t="s">
        <v>53</v>
      </c>
      <c r="C59" s="59" t="s">
        <v>65</v>
      </c>
      <c r="D59" s="60">
        <v>432</v>
      </c>
      <c r="E59" s="5" t="str">
        <f t="shared" si="0"/>
        <v>5' Cy5,5 - BHQ2 3'|50 nmol|HPLC</v>
      </c>
    </row>
    <row r="60" spans="1:5" ht="14.25" customHeight="1" x14ac:dyDescent="0.3">
      <c r="A60" s="59" t="s">
        <v>202</v>
      </c>
      <c r="B60" s="59" t="s">
        <v>54</v>
      </c>
      <c r="C60" s="59" t="s">
        <v>65</v>
      </c>
      <c r="D60" s="60">
        <v>454</v>
      </c>
      <c r="E60" s="5" t="str">
        <f t="shared" si="0"/>
        <v>5' Cy5,5 - BHQ2 3'|100 nmol|HPLC</v>
      </c>
    </row>
    <row r="61" spans="1:5" ht="14.25" customHeight="1" x14ac:dyDescent="0.3">
      <c r="A61" s="59" t="s">
        <v>202</v>
      </c>
      <c r="B61" s="59" t="s">
        <v>55</v>
      </c>
      <c r="C61" s="59" t="s">
        <v>65</v>
      </c>
      <c r="D61" s="60">
        <v>486</v>
      </c>
      <c r="E61" s="5" t="str">
        <f t="shared" si="0"/>
        <v>5' Cy5,5 - BHQ2 3'|200 nmol|HPLC</v>
      </c>
    </row>
    <row r="62" spans="1:5" ht="14.25" customHeight="1" x14ac:dyDescent="0.3">
      <c r="A62" s="59" t="s">
        <v>203</v>
      </c>
      <c r="B62" s="59" t="s">
        <v>53</v>
      </c>
      <c r="C62" s="59" t="s">
        <v>65</v>
      </c>
      <c r="D62" s="60">
        <v>432</v>
      </c>
      <c r="E62" s="5" t="str">
        <f t="shared" si="0"/>
        <v>5' Cy3 - BHQ2 3'|50 nmol|HPLC</v>
      </c>
    </row>
    <row r="63" spans="1:5" ht="14.25" customHeight="1" x14ac:dyDescent="0.3">
      <c r="A63" s="59" t="s">
        <v>203</v>
      </c>
      <c r="B63" s="59" t="s">
        <v>54</v>
      </c>
      <c r="C63" s="59" t="s">
        <v>65</v>
      </c>
      <c r="D63" s="60">
        <v>454</v>
      </c>
      <c r="E63" s="5" t="str">
        <f t="shared" si="0"/>
        <v>5' Cy3 - BHQ2 3'|100 nmol|HPLC</v>
      </c>
    </row>
    <row r="64" spans="1:5" ht="14.25" customHeight="1" x14ac:dyDescent="0.3">
      <c r="A64" s="59" t="s">
        <v>203</v>
      </c>
      <c r="B64" s="59" t="s">
        <v>55</v>
      </c>
      <c r="C64" s="59" t="s">
        <v>65</v>
      </c>
      <c r="D64" s="60">
        <v>486</v>
      </c>
      <c r="E64" s="5" t="str">
        <f t="shared" si="0"/>
        <v>5' Cy3 - BHQ2 3'|200 nmol|HPLC</v>
      </c>
    </row>
    <row r="65" spans="1:5" ht="14.25" customHeight="1" x14ac:dyDescent="0.3">
      <c r="A65" s="59" t="s">
        <v>204</v>
      </c>
      <c r="B65" s="59" t="s">
        <v>53</v>
      </c>
      <c r="C65" s="59" t="s">
        <v>65</v>
      </c>
      <c r="D65" s="60">
        <v>432</v>
      </c>
      <c r="E65" s="5" t="str">
        <f t="shared" si="0"/>
        <v>5' Cy3.5 - BHQ2 3'|50 nmol|HPLC</v>
      </c>
    </row>
    <row r="66" spans="1:5" ht="14.25" customHeight="1" x14ac:dyDescent="0.3">
      <c r="A66" s="59" t="s">
        <v>204</v>
      </c>
      <c r="B66" s="59" t="s">
        <v>54</v>
      </c>
      <c r="C66" s="59" t="s">
        <v>65</v>
      </c>
      <c r="D66" s="60">
        <v>454</v>
      </c>
      <c r="E66" s="5" t="str">
        <f t="shared" si="0"/>
        <v>5' Cy3.5 - BHQ2 3'|100 nmol|HPLC</v>
      </c>
    </row>
    <row r="67" spans="1:5" ht="14.25" customHeight="1" x14ac:dyDescent="0.3">
      <c r="A67" s="59" t="s">
        <v>204</v>
      </c>
      <c r="B67" s="59" t="s">
        <v>55</v>
      </c>
      <c r="C67" s="59" t="s">
        <v>65</v>
      </c>
      <c r="D67" s="60">
        <v>486</v>
      </c>
      <c r="E67" s="5" t="str">
        <f t="shared" si="0"/>
        <v>5' Cy3.5 - BHQ2 3'|200 nmol|HPLC</v>
      </c>
    </row>
    <row r="68" spans="1:5" ht="14.25" customHeight="1" x14ac:dyDescent="0.3">
      <c r="A68" s="59" t="s">
        <v>205</v>
      </c>
      <c r="B68" s="59" t="s">
        <v>53</v>
      </c>
      <c r="C68" s="59" t="s">
        <v>65</v>
      </c>
      <c r="D68" s="60">
        <v>216</v>
      </c>
      <c r="E68" s="5" t="str">
        <f t="shared" si="0"/>
        <v>5' FAM - FQFQ 3'|50 nmol|HPLC</v>
      </c>
    </row>
    <row r="69" spans="1:5" ht="14.25" customHeight="1" x14ac:dyDescent="0.3">
      <c r="A69" s="59" t="s">
        <v>205</v>
      </c>
      <c r="B69" s="59" t="s">
        <v>54</v>
      </c>
      <c r="C69" s="59" t="s">
        <v>65</v>
      </c>
      <c r="D69" s="60">
        <v>238</v>
      </c>
      <c r="E69" s="5" t="str">
        <f t="shared" si="0"/>
        <v>5' FAM - FQFQ 3'|100 nmol|HPLC</v>
      </c>
    </row>
    <row r="70" spans="1:5" ht="14.25" customHeight="1" x14ac:dyDescent="0.3">
      <c r="A70" s="59" t="s">
        <v>205</v>
      </c>
      <c r="B70" s="59" t="s">
        <v>55</v>
      </c>
      <c r="C70" s="59" t="s">
        <v>65</v>
      </c>
      <c r="D70" s="60">
        <v>270</v>
      </c>
      <c r="E70" s="5" t="str">
        <f t="shared" si="0"/>
        <v>5' FAM - FQFQ 3'|200 nmol|HPLC</v>
      </c>
    </row>
    <row r="71" spans="1:5" ht="14.25" customHeight="1" x14ac:dyDescent="0.3">
      <c r="A71" s="59" t="s">
        <v>206</v>
      </c>
      <c r="B71" s="59" t="s">
        <v>53</v>
      </c>
      <c r="C71" s="59" t="s">
        <v>65</v>
      </c>
      <c r="D71" s="60">
        <v>216</v>
      </c>
      <c r="E71" s="5" t="str">
        <f t="shared" si="0"/>
        <v>5' HEX - FQFQ 3'|50 nmol|HPLC</v>
      </c>
    </row>
    <row r="72" spans="1:5" ht="14.25" customHeight="1" x14ac:dyDescent="0.3">
      <c r="A72" s="59" t="s">
        <v>206</v>
      </c>
      <c r="B72" s="59" t="s">
        <v>54</v>
      </c>
      <c r="C72" s="59" t="s">
        <v>65</v>
      </c>
      <c r="D72" s="60">
        <v>238</v>
      </c>
      <c r="E72" s="5" t="str">
        <f t="shared" si="0"/>
        <v>5' HEX - FQFQ 3'|100 nmol|HPLC</v>
      </c>
    </row>
    <row r="73" spans="1:5" ht="14.25" customHeight="1" x14ac:dyDescent="0.3">
      <c r="A73" s="59" t="s">
        <v>206</v>
      </c>
      <c r="B73" s="59" t="s">
        <v>55</v>
      </c>
      <c r="C73" s="59" t="s">
        <v>65</v>
      </c>
      <c r="D73" s="60">
        <v>270</v>
      </c>
      <c r="E73" s="5" t="str">
        <f t="shared" si="0"/>
        <v>5' HEX - FQFQ 3'|200 nmol|HPLC</v>
      </c>
    </row>
    <row r="74" spans="1:5" ht="14.25" customHeight="1" x14ac:dyDescent="0.3">
      <c r="A74" s="59" t="s">
        <v>207</v>
      </c>
      <c r="B74" s="59" t="s">
        <v>53</v>
      </c>
      <c r="C74" s="59" t="s">
        <v>65</v>
      </c>
      <c r="D74" s="60">
        <v>162</v>
      </c>
      <c r="E74" s="5" t="str">
        <f t="shared" si="0"/>
        <v>5' FAM - MGB/NFQ 3'|50 nmol|HPLC</v>
      </c>
    </row>
    <row r="75" spans="1:5" ht="14.25" customHeight="1" x14ac:dyDescent="0.3">
      <c r="A75" s="59" t="s">
        <v>207</v>
      </c>
      <c r="B75" s="59" t="s">
        <v>54</v>
      </c>
      <c r="C75" s="59" t="s">
        <v>65</v>
      </c>
      <c r="D75" s="60">
        <v>194</v>
      </c>
      <c r="E75" s="5" t="str">
        <f t="shared" si="0"/>
        <v>5' FAM - MGB/NFQ 3'|100 nmol|HPLC</v>
      </c>
    </row>
    <row r="76" spans="1:5" ht="14.25" customHeight="1" x14ac:dyDescent="0.3">
      <c r="A76" s="59" t="s">
        <v>207</v>
      </c>
      <c r="B76" s="59" t="s">
        <v>55</v>
      </c>
      <c r="C76" s="59" t="s">
        <v>65</v>
      </c>
      <c r="D76" s="60">
        <v>216</v>
      </c>
      <c r="E76" s="5" t="str">
        <f t="shared" si="0"/>
        <v>5' FAM - MGB/NFQ 3'|200 nmol|HPLC</v>
      </c>
    </row>
    <row r="77" spans="1:5" ht="14.25" customHeight="1" x14ac:dyDescent="0.3">
      <c r="A77" s="59" t="s">
        <v>208</v>
      </c>
      <c r="B77" s="59" t="s">
        <v>53</v>
      </c>
      <c r="C77" s="59" t="s">
        <v>65</v>
      </c>
      <c r="D77" s="60">
        <v>162</v>
      </c>
      <c r="E77" s="5" t="str">
        <f t="shared" si="0"/>
        <v>5' HEX - MGB/NFQ 3'|50 nmol|HPLC</v>
      </c>
    </row>
    <row r="78" spans="1:5" ht="14.25" customHeight="1" x14ac:dyDescent="0.3">
      <c r="A78" s="59" t="s">
        <v>208</v>
      </c>
      <c r="B78" s="59" t="s">
        <v>54</v>
      </c>
      <c r="C78" s="59" t="s">
        <v>65</v>
      </c>
      <c r="D78" s="60">
        <v>194</v>
      </c>
      <c r="E78" s="5" t="str">
        <f t="shared" si="0"/>
        <v>5' HEX - MGB/NFQ 3'|100 nmol|HPLC</v>
      </c>
    </row>
    <row r="79" spans="1:5" ht="14.25" customHeight="1" x14ac:dyDescent="0.3">
      <c r="A79" s="59" t="s">
        <v>208</v>
      </c>
      <c r="B79" s="59" t="s">
        <v>55</v>
      </c>
      <c r="C79" s="59" t="s">
        <v>65</v>
      </c>
      <c r="D79" s="60">
        <v>216</v>
      </c>
      <c r="E79" s="5" t="str">
        <f t="shared" si="0"/>
        <v>5' HEX - MGB/NFQ 3'|200 nmol|HPLC</v>
      </c>
    </row>
    <row r="80" spans="1:5" ht="14.25" customHeight="1" x14ac:dyDescent="0.3">
      <c r="A80" s="59" t="s">
        <v>209</v>
      </c>
      <c r="B80" s="59" t="s">
        <v>53</v>
      </c>
      <c r="C80" s="59" t="s">
        <v>65</v>
      </c>
      <c r="D80" s="60">
        <v>194</v>
      </c>
      <c r="E80" s="5" t="str">
        <f t="shared" si="0"/>
        <v>5' Tamra - BHQ1 3'|50 nmol|HPLC</v>
      </c>
    </row>
    <row r="81" spans="1:5" ht="14.25" customHeight="1" x14ac:dyDescent="0.3">
      <c r="A81" s="59" t="s">
        <v>209</v>
      </c>
      <c r="B81" s="59" t="s">
        <v>54</v>
      </c>
      <c r="C81" s="59" t="s">
        <v>65</v>
      </c>
      <c r="D81" s="60">
        <v>238</v>
      </c>
      <c r="E81" s="5" t="str">
        <f t="shared" si="0"/>
        <v>5' Tamra - BHQ1 3'|100 nmol|HPLC</v>
      </c>
    </row>
    <row r="82" spans="1:5" ht="14.25" customHeight="1" x14ac:dyDescent="0.3">
      <c r="A82" s="59" t="s">
        <v>209</v>
      </c>
      <c r="B82" s="59" t="s">
        <v>55</v>
      </c>
      <c r="C82" s="59" t="s">
        <v>65</v>
      </c>
      <c r="D82" s="60">
        <v>270</v>
      </c>
      <c r="E82" s="5" t="str">
        <f t="shared" si="0"/>
        <v>5' Tamra - BHQ1 3'|200 nmol|HPLC</v>
      </c>
    </row>
    <row r="83" spans="1:5" ht="14.25" customHeight="1" x14ac:dyDescent="0.3">
      <c r="A83" s="59" t="s">
        <v>210</v>
      </c>
      <c r="B83" s="59" t="s">
        <v>53</v>
      </c>
      <c r="C83" s="59" t="s">
        <v>65</v>
      </c>
      <c r="D83" s="60">
        <v>324</v>
      </c>
      <c r="E83" s="5" t="str">
        <f t="shared" si="0"/>
        <v>5' Yakima Yellow - BHQ1 3'|50 nmol|HPLC</v>
      </c>
    </row>
    <row r="84" spans="1:5" ht="14.25" customHeight="1" x14ac:dyDescent="0.3">
      <c r="A84" s="59" t="s">
        <v>210</v>
      </c>
      <c r="B84" s="59" t="s">
        <v>54</v>
      </c>
      <c r="C84" s="59" t="s">
        <v>65</v>
      </c>
      <c r="D84" s="60">
        <v>346</v>
      </c>
      <c r="E84" s="5" t="str">
        <f t="shared" si="0"/>
        <v>5' Yakima Yellow - BHQ1 3'|100 nmol|HPLC</v>
      </c>
    </row>
    <row r="85" spans="1:5" ht="14.25" customHeight="1" x14ac:dyDescent="0.3">
      <c r="A85" s="59" t="s">
        <v>210</v>
      </c>
      <c r="B85" s="59" t="s">
        <v>55</v>
      </c>
      <c r="C85" s="59" t="s">
        <v>65</v>
      </c>
      <c r="D85" s="60">
        <v>410</v>
      </c>
      <c r="E85" s="5" t="str">
        <f t="shared" si="0"/>
        <v>5' Yakima Yellow - BHQ1 3'|200 nmol|HPLC</v>
      </c>
    </row>
    <row r="86" spans="1:5" ht="14.25" customHeight="1" x14ac:dyDescent="0.3">
      <c r="A86" s="59" t="s">
        <v>211</v>
      </c>
      <c r="B86" s="59" t="s">
        <v>53</v>
      </c>
      <c r="C86" s="59" t="s">
        <v>65</v>
      </c>
      <c r="D86" s="60">
        <v>324</v>
      </c>
      <c r="E86" s="5" t="str">
        <f t="shared" si="0"/>
        <v>5' Texas Red - BHQ2 3'|50 nmol|HPLC</v>
      </c>
    </row>
    <row r="87" spans="1:5" ht="14.25" customHeight="1" x14ac:dyDescent="0.3">
      <c r="A87" s="59" t="s">
        <v>211</v>
      </c>
      <c r="B87" s="59" t="s">
        <v>54</v>
      </c>
      <c r="C87" s="59" t="s">
        <v>65</v>
      </c>
      <c r="D87" s="60">
        <v>346</v>
      </c>
      <c r="E87" s="5" t="str">
        <f t="shared" si="0"/>
        <v>5' Texas Red - BHQ2 3'|100 nmol|HPLC</v>
      </c>
    </row>
    <row r="88" spans="1:5" ht="14.25" customHeight="1" x14ac:dyDescent="0.3">
      <c r="A88" s="59" t="s">
        <v>211</v>
      </c>
      <c r="B88" s="59" t="s">
        <v>55</v>
      </c>
      <c r="C88" s="59" t="s">
        <v>65</v>
      </c>
      <c r="D88" s="60">
        <v>410</v>
      </c>
      <c r="E88" s="5" t="str">
        <f t="shared" si="0"/>
        <v>5' Texas Red - BHQ2 3'|200 nmol|HPLC</v>
      </c>
    </row>
    <row r="89" spans="1:5" ht="14.25" customHeight="1" x14ac:dyDescent="0.3">
      <c r="A89" s="59" t="s">
        <v>212</v>
      </c>
      <c r="B89" s="59" t="s">
        <v>53</v>
      </c>
      <c r="C89" s="59" t="s">
        <v>65</v>
      </c>
      <c r="D89" s="60">
        <v>162</v>
      </c>
      <c r="E89" s="5" t="str">
        <f t="shared" si="0"/>
        <v>5' NED - BHQ2 3'|50 nmol|HPLC</v>
      </c>
    </row>
    <row r="90" spans="1:5" ht="14.25" customHeight="1" x14ac:dyDescent="0.3">
      <c r="A90" s="59" t="s">
        <v>212</v>
      </c>
      <c r="B90" s="59" t="s">
        <v>54</v>
      </c>
      <c r="C90" s="59" t="s">
        <v>65</v>
      </c>
      <c r="D90" s="60">
        <v>194</v>
      </c>
      <c r="E90" s="5" t="str">
        <f t="shared" si="0"/>
        <v>5' NED - BHQ2 3'|100 nmol|HPLC</v>
      </c>
    </row>
    <row r="91" spans="1:5" ht="14.25" customHeight="1" x14ac:dyDescent="0.3">
      <c r="A91" s="59" t="s">
        <v>212</v>
      </c>
      <c r="B91" s="59" t="s">
        <v>55</v>
      </c>
      <c r="C91" s="59" t="s">
        <v>65</v>
      </c>
      <c r="D91" s="60">
        <v>227</v>
      </c>
      <c r="E91" s="5" t="str">
        <f t="shared" si="0"/>
        <v>5' NED - BHQ2 3'|200 nmol|HPLC</v>
      </c>
    </row>
    <row r="92" spans="1:5" ht="14.25" customHeight="1" x14ac:dyDescent="0.3">
      <c r="A92" s="59" t="s">
        <v>213</v>
      </c>
      <c r="B92" s="59" t="s">
        <v>53</v>
      </c>
      <c r="C92" s="59" t="s">
        <v>65</v>
      </c>
      <c r="D92" s="60">
        <v>162</v>
      </c>
      <c r="E92" s="5" t="str">
        <f t="shared" si="0"/>
        <v>5' PET - BHQ2 3'|50 nmol|HPLC</v>
      </c>
    </row>
    <row r="93" spans="1:5" ht="14.25" customHeight="1" x14ac:dyDescent="0.3">
      <c r="A93" s="59" t="s">
        <v>213</v>
      </c>
      <c r="B93" s="59" t="s">
        <v>54</v>
      </c>
      <c r="C93" s="59" t="s">
        <v>65</v>
      </c>
      <c r="D93" s="60">
        <v>194</v>
      </c>
      <c r="E93" s="5" t="str">
        <f t="shared" si="0"/>
        <v>5' PET - BHQ2 3'|100 nmol|HPLC</v>
      </c>
    </row>
    <row r="94" spans="1:5" ht="14.25" customHeight="1" x14ac:dyDescent="0.3">
      <c r="A94" s="59" t="s">
        <v>213</v>
      </c>
      <c r="B94" s="59" t="s">
        <v>55</v>
      </c>
      <c r="C94" s="59" t="s">
        <v>65</v>
      </c>
      <c r="D94" s="60">
        <v>227</v>
      </c>
      <c r="E94" s="5" t="str">
        <f t="shared" si="0"/>
        <v>5' PET - BHQ2 3'|200 nmol|HPLC</v>
      </c>
    </row>
    <row r="95" spans="1:5" ht="14.25" customHeight="1" x14ac:dyDescent="0.3">
      <c r="A95" s="59" t="s">
        <v>214</v>
      </c>
      <c r="B95" s="59" t="s">
        <v>53</v>
      </c>
      <c r="C95" s="59" t="s">
        <v>65</v>
      </c>
      <c r="D95" s="60">
        <v>162</v>
      </c>
      <c r="E95" s="5" t="str">
        <f t="shared" si="0"/>
        <v>5' JOE - BHQ1 3'|50 nmol|HPLC</v>
      </c>
    </row>
    <row r="96" spans="1:5" ht="14.25" customHeight="1" x14ac:dyDescent="0.3">
      <c r="A96" s="59" t="s">
        <v>214</v>
      </c>
      <c r="B96" s="59" t="s">
        <v>54</v>
      </c>
      <c r="C96" s="59" t="s">
        <v>65</v>
      </c>
      <c r="D96" s="60">
        <v>194</v>
      </c>
      <c r="E96" s="5" t="str">
        <f t="shared" si="0"/>
        <v>5' JOE - BHQ1 3'|100 nmol|HPLC</v>
      </c>
    </row>
    <row r="97" spans="1:5" ht="14.25" customHeight="1" x14ac:dyDescent="0.3">
      <c r="A97" s="59" t="s">
        <v>214</v>
      </c>
      <c r="B97" s="59" t="s">
        <v>55</v>
      </c>
      <c r="C97" s="59" t="s">
        <v>65</v>
      </c>
      <c r="D97" s="60">
        <v>227</v>
      </c>
      <c r="E97" s="5" t="str">
        <f t="shared" si="0"/>
        <v>5' JOE - BHQ1 3'|200 nmol|HPLC</v>
      </c>
    </row>
    <row r="98" spans="1:5" ht="14.25" customHeight="1" x14ac:dyDescent="0.3">
      <c r="A98" s="59" t="s">
        <v>215</v>
      </c>
      <c r="B98" s="59" t="s">
        <v>53</v>
      </c>
      <c r="C98" s="59" t="s">
        <v>65</v>
      </c>
      <c r="D98" s="60">
        <v>130</v>
      </c>
      <c r="E98" s="5" t="str">
        <f t="shared" si="0"/>
        <v>5' FAM - Tamra 3'|50 nmol|HPLC</v>
      </c>
    </row>
    <row r="99" spans="1:5" ht="14.25" customHeight="1" x14ac:dyDescent="0.3">
      <c r="A99" s="59" t="s">
        <v>215</v>
      </c>
      <c r="B99" s="59" t="s">
        <v>54</v>
      </c>
      <c r="C99" s="59" t="s">
        <v>65</v>
      </c>
      <c r="D99" s="60">
        <v>162</v>
      </c>
      <c r="E99" s="5" t="str">
        <f t="shared" si="0"/>
        <v>5' FAM - Tamra 3'|100 nmol|HPLC</v>
      </c>
    </row>
    <row r="100" spans="1:5" ht="14.25" customHeight="1" x14ac:dyDescent="0.3">
      <c r="A100" s="59" t="s">
        <v>215</v>
      </c>
      <c r="B100" s="59" t="s">
        <v>55</v>
      </c>
      <c r="C100" s="59" t="s">
        <v>65</v>
      </c>
      <c r="D100" s="60">
        <v>194</v>
      </c>
      <c r="E100" s="5" t="str">
        <f t="shared" si="0"/>
        <v>5' FAM - Tamra 3'|200 nmol|HPLC</v>
      </c>
    </row>
    <row r="101" spans="1:5" ht="14.25" customHeight="1" x14ac:dyDescent="0.3">
      <c r="A101" s="59" t="s">
        <v>216</v>
      </c>
      <c r="B101" s="59" t="s">
        <v>53</v>
      </c>
      <c r="C101" s="59" t="s">
        <v>65</v>
      </c>
      <c r="D101" s="60">
        <v>130</v>
      </c>
      <c r="E101" s="5" t="str">
        <f t="shared" si="0"/>
        <v>5' HEX - Tamra 3'|50 nmol|HPLC</v>
      </c>
    </row>
    <row r="102" spans="1:5" ht="14.25" customHeight="1" x14ac:dyDescent="0.3">
      <c r="A102" s="59" t="s">
        <v>216</v>
      </c>
      <c r="B102" s="59" t="s">
        <v>54</v>
      </c>
      <c r="C102" s="59" t="s">
        <v>65</v>
      </c>
      <c r="D102" s="60">
        <v>162</v>
      </c>
      <c r="E102" s="5" t="str">
        <f t="shared" si="0"/>
        <v>5' HEX - Tamra 3'|100 nmol|HPLC</v>
      </c>
    </row>
    <row r="103" spans="1:5" ht="14.25" customHeight="1" x14ac:dyDescent="0.3">
      <c r="A103" s="59" t="s">
        <v>216</v>
      </c>
      <c r="B103" s="59" t="s">
        <v>55</v>
      </c>
      <c r="C103" s="59" t="s">
        <v>65</v>
      </c>
      <c r="D103" s="60">
        <v>194</v>
      </c>
      <c r="E103" s="5" t="str">
        <f t="shared" si="0"/>
        <v>5' HEX - Tamra 3'|200 nmol|HPLC</v>
      </c>
    </row>
    <row r="104" spans="1:5" ht="14.25" customHeight="1" x14ac:dyDescent="0.3">
      <c r="A104" s="59" t="s">
        <v>217</v>
      </c>
      <c r="B104" s="59" t="s">
        <v>53</v>
      </c>
      <c r="C104" s="59" t="s">
        <v>65</v>
      </c>
      <c r="D104" s="60">
        <v>140</v>
      </c>
      <c r="E104" s="5" t="str">
        <f t="shared" si="0"/>
        <v>5' VIC - BHQ1 3'|50 nmol|HPLC</v>
      </c>
    </row>
    <row r="105" spans="1:5" ht="14.25" customHeight="1" x14ac:dyDescent="0.3">
      <c r="A105" s="59" t="s">
        <v>217</v>
      </c>
      <c r="B105" s="59" t="s">
        <v>54</v>
      </c>
      <c r="C105" s="59" t="s">
        <v>65</v>
      </c>
      <c r="D105" s="60">
        <v>173</v>
      </c>
      <c r="E105" s="5" t="str">
        <f t="shared" si="0"/>
        <v>5' VIC - BHQ1 3'|100 nmol|HPLC</v>
      </c>
    </row>
    <row r="106" spans="1:5" ht="14.25" customHeight="1" x14ac:dyDescent="0.3">
      <c r="A106" s="59" t="s">
        <v>217</v>
      </c>
      <c r="B106" s="59" t="s">
        <v>55</v>
      </c>
      <c r="C106" s="59" t="s">
        <v>65</v>
      </c>
      <c r="D106" s="60">
        <v>205</v>
      </c>
      <c r="E106" s="5" t="str">
        <f t="shared" si="0"/>
        <v>5' VIC - BHQ1 3'|200 nmol|HPLC</v>
      </c>
    </row>
    <row r="107" spans="1:5" ht="14.25" customHeight="1" x14ac:dyDescent="0.3">
      <c r="A107" s="59" t="s">
        <v>218</v>
      </c>
      <c r="B107" s="59" t="s">
        <v>53</v>
      </c>
      <c r="C107" s="59" t="s">
        <v>65</v>
      </c>
      <c r="D107" s="60">
        <v>86</v>
      </c>
      <c r="E107" s="5" t="str">
        <f t="shared" si="0"/>
        <v>5' Biotin|50 nmol|HPLC</v>
      </c>
    </row>
    <row r="108" spans="1:5" ht="14.25" customHeight="1" x14ac:dyDescent="0.3">
      <c r="A108" s="59" t="s">
        <v>218</v>
      </c>
      <c r="B108" s="59" t="s">
        <v>54</v>
      </c>
      <c r="C108" s="59" t="s">
        <v>65</v>
      </c>
      <c r="D108" s="60">
        <v>130</v>
      </c>
      <c r="E108" s="5" t="str">
        <f t="shared" si="0"/>
        <v>5' Biotin|100 nmol|HPLC</v>
      </c>
    </row>
    <row r="109" spans="1:5" ht="14.25" customHeight="1" x14ac:dyDescent="0.3">
      <c r="A109" s="59" t="s">
        <v>218</v>
      </c>
      <c r="B109" s="59" t="s">
        <v>55</v>
      </c>
      <c r="C109" s="59" t="s">
        <v>65</v>
      </c>
      <c r="D109" s="60">
        <v>160</v>
      </c>
      <c r="E109" s="5" t="str">
        <f t="shared" si="0"/>
        <v>5' Biotin|200 nmol|HPLC</v>
      </c>
    </row>
    <row r="110" spans="1:5" ht="14.25" customHeight="1" x14ac:dyDescent="0.3">
      <c r="A110" s="59" t="s">
        <v>219</v>
      </c>
      <c r="B110" s="59" t="s">
        <v>53</v>
      </c>
      <c r="C110" s="59" t="s">
        <v>65</v>
      </c>
      <c r="D110" s="60">
        <v>76</v>
      </c>
      <c r="E110" s="5" t="str">
        <f t="shared" si="0"/>
        <v>5' Tamra|50 nmol|HPLC</v>
      </c>
    </row>
    <row r="111" spans="1:5" ht="14.25" customHeight="1" x14ac:dyDescent="0.3">
      <c r="A111" s="59" t="s">
        <v>219</v>
      </c>
      <c r="B111" s="59" t="s">
        <v>54</v>
      </c>
      <c r="C111" s="59" t="s">
        <v>65</v>
      </c>
      <c r="D111" s="60">
        <v>162</v>
      </c>
      <c r="E111" s="5" t="str">
        <f t="shared" si="0"/>
        <v>5' Tamra|100 nmol|HPLC</v>
      </c>
    </row>
    <row r="112" spans="1:5" ht="14.25" customHeight="1" x14ac:dyDescent="0.3">
      <c r="A112" s="59" t="s">
        <v>219</v>
      </c>
      <c r="B112" s="59" t="s">
        <v>55</v>
      </c>
      <c r="C112" s="59" t="s">
        <v>65</v>
      </c>
      <c r="D112" s="60">
        <v>216</v>
      </c>
      <c r="E112" s="5" t="str">
        <f t="shared" si="0"/>
        <v>5' Tamra|200 nmol|HPLC</v>
      </c>
    </row>
    <row r="113" spans="1:5" ht="14.25" customHeight="1" x14ac:dyDescent="0.3">
      <c r="A113" s="59" t="s">
        <v>220</v>
      </c>
      <c r="B113" s="59" t="s">
        <v>53</v>
      </c>
      <c r="C113" s="59" t="s">
        <v>65</v>
      </c>
      <c r="D113" s="60">
        <v>86</v>
      </c>
      <c r="E113" s="5" t="str">
        <f t="shared" si="0"/>
        <v>5' Thiol|50 nmol|HPLC</v>
      </c>
    </row>
    <row r="114" spans="1:5" ht="14.25" customHeight="1" x14ac:dyDescent="0.3">
      <c r="A114" s="59" t="s">
        <v>220</v>
      </c>
      <c r="B114" s="59" t="s">
        <v>54</v>
      </c>
      <c r="C114" s="59" t="s">
        <v>65</v>
      </c>
      <c r="D114" s="60">
        <v>119</v>
      </c>
      <c r="E114" s="5" t="str">
        <f t="shared" si="0"/>
        <v>5' Thiol|100 nmol|HPLC</v>
      </c>
    </row>
    <row r="115" spans="1:5" ht="14.25" customHeight="1" x14ac:dyDescent="0.3">
      <c r="A115" s="59" t="s">
        <v>220</v>
      </c>
      <c r="B115" s="59" t="s">
        <v>55</v>
      </c>
      <c r="C115" s="59" t="s">
        <v>65</v>
      </c>
      <c r="D115" s="60">
        <v>151</v>
      </c>
      <c r="E115" s="5" t="str">
        <f t="shared" si="0"/>
        <v>5' Thiol|200 nmol|HPLC</v>
      </c>
    </row>
    <row r="116" spans="1:5" ht="14.25" customHeight="1" x14ac:dyDescent="0.3">
      <c r="A116" s="59" t="s">
        <v>221</v>
      </c>
      <c r="B116" s="59" t="s">
        <v>53</v>
      </c>
      <c r="C116" s="59" t="s">
        <v>65</v>
      </c>
      <c r="D116" s="60">
        <v>45</v>
      </c>
      <c r="E116" s="5" t="str">
        <f t="shared" si="0"/>
        <v>5' Phosphorylation|50 nmol|HPLC</v>
      </c>
    </row>
    <row r="117" spans="1:5" ht="14.25" customHeight="1" x14ac:dyDescent="0.3">
      <c r="A117" s="59" t="s">
        <v>221</v>
      </c>
      <c r="B117" s="59" t="s">
        <v>54</v>
      </c>
      <c r="C117" s="59" t="s">
        <v>65</v>
      </c>
      <c r="D117" s="60">
        <v>70</v>
      </c>
      <c r="E117" s="5" t="str">
        <f t="shared" si="0"/>
        <v>5' Phosphorylation|100 nmol|HPLC</v>
      </c>
    </row>
    <row r="118" spans="1:5" ht="14.25" customHeight="1" x14ac:dyDescent="0.3">
      <c r="A118" s="59" t="s">
        <v>221</v>
      </c>
      <c r="B118" s="59" t="s">
        <v>55</v>
      </c>
      <c r="C118" s="59" t="s">
        <v>65</v>
      </c>
      <c r="D118" s="60">
        <v>95</v>
      </c>
      <c r="E118" s="5" t="str">
        <f t="shared" si="0"/>
        <v>5' Phosphorylation|200 nmol|HPLC</v>
      </c>
    </row>
    <row r="119" spans="1:5" ht="14.25" customHeight="1" x14ac:dyDescent="0.3">
      <c r="A119" s="59" t="s">
        <v>222</v>
      </c>
      <c r="B119" s="59" t="s">
        <v>55</v>
      </c>
      <c r="C119" s="59" t="s">
        <v>65</v>
      </c>
      <c r="D119" s="60">
        <v>380</v>
      </c>
      <c r="E119" s="5" t="str">
        <f t="shared" si="0"/>
        <v>5' Digoxigenin|200 nmol|HPLC</v>
      </c>
    </row>
    <row r="120" spans="1:5" ht="14.25" customHeight="1" x14ac:dyDescent="0.3">
      <c r="A120" s="59" t="s">
        <v>223</v>
      </c>
      <c r="B120" s="59" t="s">
        <v>53</v>
      </c>
      <c r="C120" s="59" t="s">
        <v>65</v>
      </c>
      <c r="D120" s="60">
        <v>54</v>
      </c>
      <c r="E120" s="5" t="str">
        <f t="shared" si="0"/>
        <v>5' Spacer C3|50 nmol|HPLC</v>
      </c>
    </row>
    <row r="121" spans="1:5" ht="14.25" customHeight="1" x14ac:dyDescent="0.3">
      <c r="A121" s="59" t="s">
        <v>223</v>
      </c>
      <c r="B121" s="59" t="s">
        <v>54</v>
      </c>
      <c r="C121" s="59" t="s">
        <v>65</v>
      </c>
      <c r="D121" s="60">
        <v>76</v>
      </c>
      <c r="E121" s="5" t="str">
        <f t="shared" si="0"/>
        <v>5' Spacer C3|100 nmol|HPLC</v>
      </c>
    </row>
    <row r="122" spans="1:5" ht="14.25" customHeight="1" x14ac:dyDescent="0.3">
      <c r="A122" s="59" t="s">
        <v>223</v>
      </c>
      <c r="B122" s="59" t="s">
        <v>55</v>
      </c>
      <c r="C122" s="59" t="s">
        <v>65</v>
      </c>
      <c r="D122" s="60">
        <v>97</v>
      </c>
      <c r="E122" s="5" t="str">
        <f t="shared" si="0"/>
        <v>5' Spacer C3|200 nmol|HPLC</v>
      </c>
    </row>
    <row r="123" spans="1:5" ht="14.25" customHeight="1" x14ac:dyDescent="0.3">
      <c r="A123" s="59" t="s">
        <v>224</v>
      </c>
      <c r="B123" s="59" t="s">
        <v>53</v>
      </c>
      <c r="C123" s="59" t="s">
        <v>65</v>
      </c>
      <c r="D123" s="60">
        <v>86</v>
      </c>
      <c r="E123" s="5" t="str">
        <f t="shared" si="0"/>
        <v>5' Azyde|50 nmol|HPLC</v>
      </c>
    </row>
    <row r="124" spans="1:5" ht="14.25" customHeight="1" x14ac:dyDescent="0.3">
      <c r="A124" s="59" t="s">
        <v>224</v>
      </c>
      <c r="B124" s="59" t="s">
        <v>54</v>
      </c>
      <c r="C124" s="59" t="s">
        <v>65</v>
      </c>
      <c r="D124" s="60">
        <v>130</v>
      </c>
      <c r="E124" s="5" t="str">
        <f t="shared" si="0"/>
        <v>5' Azyde|100 nmol|HPLC</v>
      </c>
    </row>
    <row r="125" spans="1:5" ht="14.25" customHeight="1" x14ac:dyDescent="0.3">
      <c r="A125" s="59" t="s">
        <v>224</v>
      </c>
      <c r="B125" s="59" t="s">
        <v>55</v>
      </c>
      <c r="C125" s="59" t="s">
        <v>65</v>
      </c>
      <c r="D125" s="60">
        <v>162</v>
      </c>
      <c r="E125" s="5" t="str">
        <f t="shared" si="0"/>
        <v>5' Azyde|200 nmol|HPLC</v>
      </c>
    </row>
    <row r="126" spans="1:5" ht="14.25" customHeight="1" x14ac:dyDescent="0.3">
      <c r="A126" s="59" t="s">
        <v>225</v>
      </c>
      <c r="B126" s="59" t="s">
        <v>53</v>
      </c>
      <c r="C126" s="59" t="s">
        <v>65</v>
      </c>
      <c r="D126" s="60">
        <v>86</v>
      </c>
      <c r="E126" s="5" t="str">
        <f t="shared" si="0"/>
        <v>5' Alkyne|50 nmol|HPLC</v>
      </c>
    </row>
    <row r="127" spans="1:5" ht="14.25" customHeight="1" x14ac:dyDescent="0.3">
      <c r="A127" s="59" t="s">
        <v>225</v>
      </c>
      <c r="B127" s="59" t="s">
        <v>54</v>
      </c>
      <c r="C127" s="59" t="s">
        <v>65</v>
      </c>
      <c r="D127" s="60">
        <v>130</v>
      </c>
      <c r="E127" s="5" t="str">
        <f t="shared" si="0"/>
        <v>5' Alkyne|100 nmol|HPLC</v>
      </c>
    </row>
    <row r="128" spans="1:5" ht="14.25" customHeight="1" x14ac:dyDescent="0.3">
      <c r="A128" s="59" t="s">
        <v>225</v>
      </c>
      <c r="B128" s="59" t="s">
        <v>55</v>
      </c>
      <c r="C128" s="59" t="s">
        <v>65</v>
      </c>
      <c r="D128" s="60">
        <v>162</v>
      </c>
      <c r="E128" s="5" t="str">
        <f t="shared" si="0"/>
        <v>5' Alkyne|200 nmol|HPLC</v>
      </c>
    </row>
    <row r="129" spans="1:5" ht="14.25" customHeight="1" x14ac:dyDescent="0.3">
      <c r="A129" s="59" t="s">
        <v>226</v>
      </c>
      <c r="B129" s="59" t="s">
        <v>53</v>
      </c>
      <c r="C129" s="59" t="s">
        <v>65</v>
      </c>
      <c r="D129" s="60">
        <v>86</v>
      </c>
      <c r="E129" s="5" t="str">
        <f t="shared" si="0"/>
        <v>3' Biotin|50 nmol|HPLC</v>
      </c>
    </row>
    <row r="130" spans="1:5" ht="14.25" customHeight="1" x14ac:dyDescent="0.3">
      <c r="A130" s="59" t="s">
        <v>226</v>
      </c>
      <c r="B130" s="59" t="s">
        <v>54</v>
      </c>
      <c r="C130" s="59" t="s">
        <v>65</v>
      </c>
      <c r="D130" s="60">
        <v>130</v>
      </c>
      <c r="E130" s="5" t="str">
        <f t="shared" si="0"/>
        <v>3' Biotin|100 nmol|HPLC</v>
      </c>
    </row>
    <row r="131" spans="1:5" ht="14.25" customHeight="1" x14ac:dyDescent="0.3">
      <c r="A131" s="59" t="s">
        <v>226</v>
      </c>
      <c r="B131" s="59" t="s">
        <v>55</v>
      </c>
      <c r="C131" s="59" t="s">
        <v>65</v>
      </c>
      <c r="D131" s="60">
        <v>160</v>
      </c>
      <c r="E131" s="5" t="str">
        <f t="shared" si="0"/>
        <v>3' Biotin|200 nmol|HPLC</v>
      </c>
    </row>
    <row r="132" spans="1:5" ht="14.25" customHeight="1" x14ac:dyDescent="0.3">
      <c r="A132" s="59" t="s">
        <v>227</v>
      </c>
      <c r="B132" s="59" t="s">
        <v>53</v>
      </c>
      <c r="C132" s="59" t="s">
        <v>65</v>
      </c>
      <c r="D132" s="60">
        <v>76</v>
      </c>
      <c r="E132" s="5" t="str">
        <f t="shared" si="0"/>
        <v>3' Tamra|50 nmol|HPLC</v>
      </c>
    </row>
    <row r="133" spans="1:5" ht="14.25" customHeight="1" x14ac:dyDescent="0.3">
      <c r="A133" s="59" t="s">
        <v>227</v>
      </c>
      <c r="B133" s="59" t="s">
        <v>54</v>
      </c>
      <c r="C133" s="59" t="s">
        <v>65</v>
      </c>
      <c r="D133" s="60">
        <v>162</v>
      </c>
      <c r="E133" s="5" t="str">
        <f t="shared" si="0"/>
        <v>3' Tamra|100 nmol|HPLC</v>
      </c>
    </row>
    <row r="134" spans="1:5" ht="14.25" customHeight="1" x14ac:dyDescent="0.3">
      <c r="A134" s="59" t="s">
        <v>227</v>
      </c>
      <c r="B134" s="59" t="s">
        <v>55</v>
      </c>
      <c r="C134" s="59" t="s">
        <v>65</v>
      </c>
      <c r="D134" s="60">
        <v>216</v>
      </c>
      <c r="E134" s="5" t="str">
        <f t="shared" si="0"/>
        <v>3' Tamra|200 nmol|HPLC</v>
      </c>
    </row>
    <row r="135" spans="1:5" ht="14.25" customHeight="1" x14ac:dyDescent="0.3">
      <c r="A135" s="59" t="s">
        <v>228</v>
      </c>
      <c r="B135" s="59" t="s">
        <v>53</v>
      </c>
      <c r="C135" s="59" t="s">
        <v>65</v>
      </c>
      <c r="D135" s="60">
        <v>86</v>
      </c>
      <c r="E135" s="5" t="str">
        <f t="shared" si="0"/>
        <v>3' Thiol|50 nmol|HPLC</v>
      </c>
    </row>
    <row r="136" spans="1:5" ht="14.25" customHeight="1" x14ac:dyDescent="0.3">
      <c r="A136" s="59" t="s">
        <v>228</v>
      </c>
      <c r="B136" s="59" t="s">
        <v>54</v>
      </c>
      <c r="C136" s="59" t="s">
        <v>65</v>
      </c>
      <c r="D136" s="60">
        <v>119</v>
      </c>
      <c r="E136" s="5" t="str">
        <f t="shared" si="0"/>
        <v>3' Thiol|100 nmol|HPLC</v>
      </c>
    </row>
    <row r="137" spans="1:5" ht="14.25" customHeight="1" x14ac:dyDescent="0.3">
      <c r="A137" s="59" t="s">
        <v>228</v>
      </c>
      <c r="B137" s="59" t="s">
        <v>55</v>
      </c>
      <c r="C137" s="59" t="s">
        <v>65</v>
      </c>
      <c r="D137" s="60">
        <v>151</v>
      </c>
      <c r="E137" s="5" t="str">
        <f t="shared" si="0"/>
        <v>3' Thiol|200 nmol|HPLC</v>
      </c>
    </row>
    <row r="138" spans="1:5" ht="14.25" customHeight="1" x14ac:dyDescent="0.3">
      <c r="A138" s="59" t="s">
        <v>229</v>
      </c>
      <c r="B138" s="59" t="s">
        <v>53</v>
      </c>
      <c r="C138" s="59" t="s">
        <v>65</v>
      </c>
      <c r="D138" s="60">
        <v>45</v>
      </c>
      <c r="E138" s="5" t="str">
        <f t="shared" si="0"/>
        <v>3' Phosphorylation|50 nmol|HPLC</v>
      </c>
    </row>
    <row r="139" spans="1:5" ht="14.25" customHeight="1" x14ac:dyDescent="0.3">
      <c r="A139" s="59" t="s">
        <v>229</v>
      </c>
      <c r="B139" s="59" t="s">
        <v>54</v>
      </c>
      <c r="C139" s="59" t="s">
        <v>65</v>
      </c>
      <c r="D139" s="60">
        <v>70</v>
      </c>
      <c r="E139" s="5" t="str">
        <f t="shared" si="0"/>
        <v>3' Phosphorylation|100 nmol|HPLC</v>
      </c>
    </row>
    <row r="140" spans="1:5" ht="14.25" customHeight="1" x14ac:dyDescent="0.3">
      <c r="A140" s="59" t="s">
        <v>229</v>
      </c>
      <c r="B140" s="59" t="s">
        <v>55</v>
      </c>
      <c r="C140" s="59" t="s">
        <v>65</v>
      </c>
      <c r="D140" s="60">
        <v>95</v>
      </c>
      <c r="E140" s="5" t="str">
        <f t="shared" si="0"/>
        <v>3' Phosphorylation|200 nmol|HPLC</v>
      </c>
    </row>
    <row r="141" spans="1:5" ht="14.25" customHeight="1" x14ac:dyDescent="0.3">
      <c r="A141" s="59" t="s">
        <v>230</v>
      </c>
      <c r="B141" s="59" t="s">
        <v>55</v>
      </c>
      <c r="C141" s="59" t="s">
        <v>65</v>
      </c>
      <c r="D141" s="60">
        <v>380</v>
      </c>
      <c r="E141" s="5" t="str">
        <f t="shared" si="0"/>
        <v>3' Digoxigenin|200 nmol|HPLC</v>
      </c>
    </row>
    <row r="142" spans="1:5" ht="14.25" customHeight="1" x14ac:dyDescent="0.3">
      <c r="A142" s="59" t="s">
        <v>231</v>
      </c>
      <c r="B142" s="59" t="s">
        <v>53</v>
      </c>
      <c r="C142" s="59" t="s">
        <v>65</v>
      </c>
      <c r="D142" s="60">
        <v>54</v>
      </c>
      <c r="E142" s="5" t="str">
        <f t="shared" si="0"/>
        <v>3' Spacer C3|50 nmol|HPLC</v>
      </c>
    </row>
    <row r="143" spans="1:5" ht="14.25" customHeight="1" x14ac:dyDescent="0.3">
      <c r="A143" s="59" t="s">
        <v>231</v>
      </c>
      <c r="B143" s="59" t="s">
        <v>54</v>
      </c>
      <c r="C143" s="59" t="s">
        <v>65</v>
      </c>
      <c r="D143" s="60">
        <v>76</v>
      </c>
      <c r="E143" s="5" t="str">
        <f t="shared" si="0"/>
        <v>3' Spacer C3|100 nmol|HPLC</v>
      </c>
    </row>
    <row r="144" spans="1:5" ht="14.25" customHeight="1" x14ac:dyDescent="0.3">
      <c r="A144" s="59" t="s">
        <v>231</v>
      </c>
      <c r="B144" s="59" t="s">
        <v>55</v>
      </c>
      <c r="C144" s="59" t="s">
        <v>65</v>
      </c>
      <c r="D144" s="60">
        <v>97</v>
      </c>
      <c r="E144" s="5" t="str">
        <f t="shared" si="0"/>
        <v>3' Spacer C3|200 nmol|HPLC</v>
      </c>
    </row>
    <row r="145" spans="1:5" ht="14.25" customHeight="1" x14ac:dyDescent="0.3">
      <c r="A145" s="59" t="s">
        <v>232</v>
      </c>
      <c r="B145" s="59" t="s">
        <v>53</v>
      </c>
      <c r="C145" s="59" t="s">
        <v>65</v>
      </c>
      <c r="D145" s="60">
        <v>86</v>
      </c>
      <c r="E145" s="5" t="str">
        <f t="shared" si="0"/>
        <v>3' Azyde|50 nmol|HPLC</v>
      </c>
    </row>
    <row r="146" spans="1:5" ht="14.25" customHeight="1" x14ac:dyDescent="0.3">
      <c r="A146" s="59" t="s">
        <v>232</v>
      </c>
      <c r="B146" s="59" t="s">
        <v>54</v>
      </c>
      <c r="C146" s="59" t="s">
        <v>65</v>
      </c>
      <c r="D146" s="60">
        <v>130</v>
      </c>
      <c r="E146" s="5" t="str">
        <f t="shared" si="0"/>
        <v>3' Azyde|100 nmol|HPLC</v>
      </c>
    </row>
    <row r="147" spans="1:5" ht="14.25" customHeight="1" x14ac:dyDescent="0.3">
      <c r="A147" s="59" t="s">
        <v>232</v>
      </c>
      <c r="B147" s="59" t="s">
        <v>55</v>
      </c>
      <c r="C147" s="59" t="s">
        <v>65</v>
      </c>
      <c r="D147" s="60">
        <v>162</v>
      </c>
      <c r="E147" s="5" t="str">
        <f t="shared" si="0"/>
        <v>3' Azyde|200 nmol|HPLC</v>
      </c>
    </row>
    <row r="148" spans="1:5" ht="14.25" customHeight="1" x14ac:dyDescent="0.3">
      <c r="A148" s="59" t="s">
        <v>233</v>
      </c>
      <c r="B148" s="59" t="s">
        <v>53</v>
      </c>
      <c r="C148" s="59" t="s">
        <v>65</v>
      </c>
      <c r="D148" s="60">
        <v>86</v>
      </c>
      <c r="E148" s="5" t="str">
        <f t="shared" si="0"/>
        <v>3' Alkyne|50 nmol|HPLC</v>
      </c>
    </row>
    <row r="149" spans="1:5" ht="14.25" customHeight="1" x14ac:dyDescent="0.3">
      <c r="A149" s="59" t="s">
        <v>233</v>
      </c>
      <c r="B149" s="59" t="s">
        <v>54</v>
      </c>
      <c r="C149" s="59" t="s">
        <v>65</v>
      </c>
      <c r="D149" s="60">
        <v>130</v>
      </c>
      <c r="E149" s="5" t="str">
        <f t="shared" si="0"/>
        <v>3' Alkyne|100 nmol|HPLC</v>
      </c>
    </row>
    <row r="150" spans="1:5" ht="14.25" customHeight="1" x14ac:dyDescent="0.3">
      <c r="A150" s="59" t="s">
        <v>233</v>
      </c>
      <c r="B150" s="59" t="s">
        <v>55</v>
      </c>
      <c r="C150" s="59" t="s">
        <v>65</v>
      </c>
      <c r="D150" s="60">
        <v>162</v>
      </c>
      <c r="E150" s="5" t="str">
        <f t="shared" si="0"/>
        <v>3' Alkyne|200 nmol|HPLC</v>
      </c>
    </row>
    <row r="151" spans="1:5" ht="14.25" customHeight="1" x14ac:dyDescent="0.3">
      <c r="A151" s="59" t="s">
        <v>154</v>
      </c>
      <c r="B151" s="59" t="s">
        <v>53</v>
      </c>
      <c r="C151" s="59" t="s">
        <v>65</v>
      </c>
      <c r="D151" s="60">
        <v>54</v>
      </c>
      <c r="E151" s="5" t="str">
        <f t="shared" si="0"/>
        <v>Internal Spacer C3|50 nmol|HPLC</v>
      </c>
    </row>
    <row r="152" spans="1:5" ht="14.25" customHeight="1" x14ac:dyDescent="0.3">
      <c r="A152" s="59" t="s">
        <v>154</v>
      </c>
      <c r="B152" s="59" t="s">
        <v>54</v>
      </c>
      <c r="C152" s="59" t="s">
        <v>65</v>
      </c>
      <c r="D152" s="60">
        <v>76</v>
      </c>
      <c r="E152" s="5" t="str">
        <f t="shared" si="0"/>
        <v>Internal Spacer C3|100 nmol|HPLC</v>
      </c>
    </row>
    <row r="153" spans="1:5" ht="14.25" customHeight="1" x14ac:dyDescent="0.3">
      <c r="A153" s="59" t="s">
        <v>154</v>
      </c>
      <c r="B153" s="59" t="s">
        <v>55</v>
      </c>
      <c r="C153" s="59" t="s">
        <v>65</v>
      </c>
      <c r="D153" s="60">
        <v>97</v>
      </c>
      <c r="E153" s="5" t="str">
        <f t="shared" si="0"/>
        <v>Internal Spacer C3|200 nmol|HPLC</v>
      </c>
    </row>
    <row r="154" spans="1:5" ht="14.25" customHeight="1" x14ac:dyDescent="0.3">
      <c r="A154" s="59" t="s">
        <v>234</v>
      </c>
      <c r="B154" s="59" t="s">
        <v>53</v>
      </c>
      <c r="C154" s="59" t="s">
        <v>65</v>
      </c>
      <c r="D154" s="60">
        <v>324</v>
      </c>
      <c r="E154" s="5" t="str">
        <f t="shared" si="0"/>
        <v>5' ROX - BHQ3 3'|50 nmol|HPLC</v>
      </c>
    </row>
    <row r="155" spans="1:5" ht="14.25" customHeight="1" x14ac:dyDescent="0.3">
      <c r="A155" s="59" t="s">
        <v>234</v>
      </c>
      <c r="B155" s="59" t="s">
        <v>54</v>
      </c>
      <c r="C155" s="59" t="s">
        <v>65</v>
      </c>
      <c r="D155" s="60">
        <v>346</v>
      </c>
      <c r="E155" s="5" t="str">
        <f t="shared" si="0"/>
        <v>5' ROX - BHQ3 3'|100 nmol|HPLC</v>
      </c>
    </row>
    <row r="156" spans="1:5" ht="14.25" customHeight="1" x14ac:dyDescent="0.3">
      <c r="A156" s="59" t="s">
        <v>234</v>
      </c>
      <c r="B156" s="59" t="s">
        <v>55</v>
      </c>
      <c r="C156" s="59" t="s">
        <v>65</v>
      </c>
      <c r="D156" s="60">
        <v>410</v>
      </c>
      <c r="E156" s="5" t="str">
        <f t="shared" si="0"/>
        <v>5' ROX - BHQ3 3'|200 nmol|HPLC</v>
      </c>
    </row>
    <row r="157" spans="1:5" ht="14.25" customHeight="1" x14ac:dyDescent="0.3">
      <c r="A157" s="59" t="s">
        <v>235</v>
      </c>
      <c r="B157" s="59" t="s">
        <v>53</v>
      </c>
      <c r="C157" s="59" t="s">
        <v>65</v>
      </c>
      <c r="D157" s="60">
        <v>324</v>
      </c>
      <c r="E157" s="5" t="str">
        <f t="shared" si="0"/>
        <v>5' Cy5 - BHQ3 3'|50 nmol|HPLC</v>
      </c>
    </row>
    <row r="158" spans="1:5" ht="14.25" customHeight="1" x14ac:dyDescent="0.3">
      <c r="A158" s="59" t="s">
        <v>235</v>
      </c>
      <c r="B158" s="59" t="s">
        <v>54</v>
      </c>
      <c r="C158" s="59" t="s">
        <v>65</v>
      </c>
      <c r="D158" s="60">
        <v>346</v>
      </c>
      <c r="E158" s="5" t="str">
        <f t="shared" si="0"/>
        <v>5' Cy5 - BHQ3 3'|100 nmol|HPLC</v>
      </c>
    </row>
    <row r="159" spans="1:5" ht="14.25" customHeight="1" x14ac:dyDescent="0.3">
      <c r="A159" s="59" t="s">
        <v>235</v>
      </c>
      <c r="B159" s="59" t="s">
        <v>55</v>
      </c>
      <c r="C159" s="59" t="s">
        <v>65</v>
      </c>
      <c r="D159" s="60">
        <v>410</v>
      </c>
      <c r="E159" s="5" t="str">
        <f t="shared" si="0"/>
        <v>5' Cy5 - BHQ3 3'|200 nmol|HPLC</v>
      </c>
    </row>
    <row r="160" spans="1:5" ht="14.25" customHeight="1" x14ac:dyDescent="0.3">
      <c r="A160" s="59" t="s">
        <v>236</v>
      </c>
      <c r="B160" s="59" t="s">
        <v>53</v>
      </c>
      <c r="C160" s="59" t="s">
        <v>65</v>
      </c>
      <c r="D160" s="60">
        <v>432</v>
      </c>
      <c r="E160" s="5" t="str">
        <f t="shared" si="0"/>
        <v>5' Cy5,5 - BHQ3 3'|50 nmol|HPLC</v>
      </c>
    </row>
    <row r="161" spans="1:5" ht="14.25" customHeight="1" x14ac:dyDescent="0.3">
      <c r="A161" s="59" t="s">
        <v>236</v>
      </c>
      <c r="B161" s="59" t="s">
        <v>54</v>
      </c>
      <c r="C161" s="59" t="s">
        <v>65</v>
      </c>
      <c r="D161" s="60">
        <v>454</v>
      </c>
      <c r="E161" s="5" t="str">
        <f t="shared" si="0"/>
        <v>5' Cy5,5 - BHQ3 3'|100 nmol|HPLC</v>
      </c>
    </row>
    <row r="162" spans="1:5" ht="14.25" customHeight="1" x14ac:dyDescent="0.3">
      <c r="A162" s="59" t="s">
        <v>236</v>
      </c>
      <c r="B162" s="59" t="s">
        <v>55</v>
      </c>
      <c r="C162" s="59" t="s">
        <v>65</v>
      </c>
      <c r="D162" s="60">
        <v>486</v>
      </c>
      <c r="E162" s="5" t="str">
        <f t="shared" si="0"/>
        <v>5' Cy5,5 - BHQ3 3'|200 nmol|HPLC</v>
      </c>
    </row>
    <row r="163" spans="1:5" ht="14.25" customHeight="1" x14ac:dyDescent="0.3">
      <c r="A163" s="59" t="s">
        <v>237</v>
      </c>
      <c r="B163" s="59" t="s">
        <v>53</v>
      </c>
      <c r="C163" s="59" t="s">
        <v>65</v>
      </c>
      <c r="D163" s="60">
        <v>432</v>
      </c>
      <c r="E163" s="5" t="str">
        <f t="shared" si="0"/>
        <v>5' Cy3 - BHQ3 3'|50 nmol|HPLC</v>
      </c>
    </row>
    <row r="164" spans="1:5" ht="14.25" customHeight="1" x14ac:dyDescent="0.3">
      <c r="A164" s="59" t="s">
        <v>237</v>
      </c>
      <c r="B164" s="59" t="s">
        <v>54</v>
      </c>
      <c r="C164" s="59" t="s">
        <v>65</v>
      </c>
      <c r="D164" s="60">
        <v>454</v>
      </c>
      <c r="E164" s="5" t="str">
        <f t="shared" si="0"/>
        <v>5' Cy3 - BHQ3 3'|100 nmol|HPLC</v>
      </c>
    </row>
    <row r="165" spans="1:5" ht="14.25" customHeight="1" x14ac:dyDescent="0.3">
      <c r="A165" s="59" t="s">
        <v>237</v>
      </c>
      <c r="B165" s="59" t="s">
        <v>55</v>
      </c>
      <c r="C165" s="59" t="s">
        <v>65</v>
      </c>
      <c r="D165" s="60">
        <v>486</v>
      </c>
      <c r="E165" s="5" t="str">
        <f t="shared" si="0"/>
        <v>5' Cy3 - BHQ3 3'|200 nmol|HPLC</v>
      </c>
    </row>
    <row r="166" spans="1:5" ht="14.25" customHeight="1" x14ac:dyDescent="0.3">
      <c r="A166" s="59" t="s">
        <v>238</v>
      </c>
      <c r="B166" s="59" t="s">
        <v>53</v>
      </c>
      <c r="C166" s="59" t="s">
        <v>65</v>
      </c>
      <c r="D166" s="60">
        <v>432</v>
      </c>
      <c r="E166" s="5" t="str">
        <f t="shared" si="0"/>
        <v>5' Cy3.5 - BHQ3 3'|50 nmol|HPLC</v>
      </c>
    </row>
    <row r="167" spans="1:5" ht="14.25" customHeight="1" x14ac:dyDescent="0.3">
      <c r="A167" s="59" t="s">
        <v>238</v>
      </c>
      <c r="B167" s="59" t="s">
        <v>54</v>
      </c>
      <c r="C167" s="59" t="s">
        <v>65</v>
      </c>
      <c r="D167" s="60">
        <v>454</v>
      </c>
      <c r="E167" s="5" t="str">
        <f t="shared" si="0"/>
        <v>5' Cy3.5 - BHQ3 3'|100 nmol|HPLC</v>
      </c>
    </row>
    <row r="168" spans="1:5" ht="14.25" customHeight="1" x14ac:dyDescent="0.3">
      <c r="A168" s="59" t="s">
        <v>238</v>
      </c>
      <c r="B168" s="59" t="s">
        <v>55</v>
      </c>
      <c r="C168" s="59" t="s">
        <v>65</v>
      </c>
      <c r="D168" s="60">
        <v>486</v>
      </c>
      <c r="E168" s="5" t="str">
        <f t="shared" si="0"/>
        <v>5' Cy3.5 - BHQ3 3'|200 nmol|HPLC</v>
      </c>
    </row>
    <row r="169" spans="1:5" ht="14.25" customHeight="1" x14ac:dyDescent="0.3">
      <c r="A169" s="59" t="s">
        <v>239</v>
      </c>
      <c r="B169" s="59" t="s">
        <v>53</v>
      </c>
      <c r="C169" s="59" t="s">
        <v>65</v>
      </c>
      <c r="D169" s="60">
        <v>324</v>
      </c>
      <c r="E169" s="5" t="str">
        <f t="shared" si="0"/>
        <v>5' Texas Red - BHQ3 3'|50 nmol|HPLC</v>
      </c>
    </row>
    <row r="170" spans="1:5" ht="14.25" customHeight="1" x14ac:dyDescent="0.3">
      <c r="A170" s="59" t="s">
        <v>239</v>
      </c>
      <c r="B170" s="59" t="s">
        <v>54</v>
      </c>
      <c r="C170" s="59" t="s">
        <v>65</v>
      </c>
      <c r="D170" s="60">
        <v>346</v>
      </c>
      <c r="E170" s="5" t="str">
        <f t="shared" si="0"/>
        <v>5' Texas Red - BHQ3 3'|100 nmol|HPLC</v>
      </c>
    </row>
    <row r="171" spans="1:5" ht="14.25" customHeight="1" x14ac:dyDescent="0.3">
      <c r="A171" s="59" t="s">
        <v>239</v>
      </c>
      <c r="B171" s="59" t="s">
        <v>55</v>
      </c>
      <c r="C171" s="59" t="s">
        <v>65</v>
      </c>
      <c r="D171" s="60">
        <v>410</v>
      </c>
      <c r="E171" s="5" t="str">
        <f t="shared" si="0"/>
        <v>5' Texas Red - BHQ3 3'|200 nmol|HPLC</v>
      </c>
    </row>
    <row r="172" spans="1:5" ht="14.25" customHeight="1" x14ac:dyDescent="0.3">
      <c r="A172" s="59" t="s">
        <v>240</v>
      </c>
      <c r="B172" s="59" t="s">
        <v>53</v>
      </c>
      <c r="C172" s="59" t="s">
        <v>65</v>
      </c>
      <c r="D172" s="60">
        <v>162</v>
      </c>
      <c r="E172" s="5" t="str">
        <f t="shared" si="0"/>
        <v>5' NED - BHQ3 3'|50 nmol|HPLC</v>
      </c>
    </row>
    <row r="173" spans="1:5" ht="14.25" customHeight="1" x14ac:dyDescent="0.3">
      <c r="A173" s="59" t="s">
        <v>240</v>
      </c>
      <c r="B173" s="59" t="s">
        <v>54</v>
      </c>
      <c r="C173" s="59" t="s">
        <v>65</v>
      </c>
      <c r="D173" s="60">
        <v>194</v>
      </c>
      <c r="E173" s="5" t="str">
        <f t="shared" si="0"/>
        <v>5' NED - BHQ3 3'|100 nmol|HPLC</v>
      </c>
    </row>
    <row r="174" spans="1:5" ht="14.25" customHeight="1" x14ac:dyDescent="0.3">
      <c r="A174" s="59" t="s">
        <v>240</v>
      </c>
      <c r="B174" s="59" t="s">
        <v>55</v>
      </c>
      <c r="C174" s="59" t="s">
        <v>65</v>
      </c>
      <c r="D174" s="60">
        <v>227</v>
      </c>
      <c r="E174" s="5" t="str">
        <f t="shared" si="0"/>
        <v>5' NED - BHQ3 3'|200 nmol|HPLC</v>
      </c>
    </row>
    <row r="175" spans="1:5" ht="14.25" customHeight="1" x14ac:dyDescent="0.3">
      <c r="A175" s="59" t="s">
        <v>241</v>
      </c>
      <c r="B175" s="59" t="s">
        <v>53</v>
      </c>
      <c r="C175" s="59" t="s">
        <v>65</v>
      </c>
      <c r="D175" s="60">
        <v>162</v>
      </c>
      <c r="E175" s="5" t="str">
        <f t="shared" si="0"/>
        <v>5' PET - BHQ3 3'|50 nmol|HPLC</v>
      </c>
    </row>
    <row r="176" spans="1:5" ht="14.25" customHeight="1" x14ac:dyDescent="0.3">
      <c r="A176" s="59" t="s">
        <v>241</v>
      </c>
      <c r="B176" s="59" t="s">
        <v>54</v>
      </c>
      <c r="C176" s="59" t="s">
        <v>65</v>
      </c>
      <c r="D176" s="60">
        <v>194</v>
      </c>
      <c r="E176" s="5" t="str">
        <f t="shared" si="0"/>
        <v>5' PET - BHQ3 3'|100 nmol|HPLC</v>
      </c>
    </row>
    <row r="177" spans="1:5" ht="14.25" customHeight="1" x14ac:dyDescent="0.3">
      <c r="A177" s="59" t="s">
        <v>241</v>
      </c>
      <c r="B177" s="59" t="s">
        <v>55</v>
      </c>
      <c r="C177" s="59" t="s">
        <v>65</v>
      </c>
      <c r="D177" s="60">
        <v>227</v>
      </c>
      <c r="E177" s="5" t="str">
        <f t="shared" si="0"/>
        <v>5' PET - BHQ3 3'|200 nmol|HPLC</v>
      </c>
    </row>
    <row r="178" spans="1:5" ht="14.25" customHeight="1" x14ac:dyDescent="0.3">
      <c r="D178" s="61"/>
    </row>
    <row r="179" spans="1:5" ht="14.25" customHeight="1" x14ac:dyDescent="0.3">
      <c r="D179" s="61"/>
    </row>
    <row r="180" spans="1:5" ht="14.25" customHeight="1" x14ac:dyDescent="0.3">
      <c r="D180" s="61"/>
    </row>
    <row r="181" spans="1:5" ht="14.25" customHeight="1" x14ac:dyDescent="0.3">
      <c r="D181" s="61"/>
    </row>
    <row r="182" spans="1:5" ht="14.25" customHeight="1" x14ac:dyDescent="0.3">
      <c r="D182" s="61"/>
    </row>
    <row r="183" spans="1:5" ht="14.25" customHeight="1" x14ac:dyDescent="0.3">
      <c r="D183" s="61"/>
    </row>
    <row r="184" spans="1:5" ht="14.25" customHeight="1" x14ac:dyDescent="0.3">
      <c r="D184" s="61"/>
    </row>
    <row r="185" spans="1:5" ht="14.25" customHeight="1" x14ac:dyDescent="0.3">
      <c r="D185" s="61"/>
    </row>
    <row r="186" spans="1:5" ht="14.25" customHeight="1" x14ac:dyDescent="0.3">
      <c r="D186" s="61"/>
    </row>
    <row r="187" spans="1:5" ht="14.25" customHeight="1" x14ac:dyDescent="0.3">
      <c r="D187" s="61"/>
    </row>
    <row r="188" spans="1:5" ht="14.25" customHeight="1" x14ac:dyDescent="0.3">
      <c r="D188" s="61"/>
    </row>
    <row r="189" spans="1:5" ht="14.25" customHeight="1" x14ac:dyDescent="0.3">
      <c r="D189" s="61"/>
    </row>
    <row r="190" spans="1:5" ht="14.25" customHeight="1" x14ac:dyDescent="0.3">
      <c r="D190" s="61"/>
    </row>
    <row r="191" spans="1:5" ht="14.25" customHeight="1" x14ac:dyDescent="0.3">
      <c r="D191" s="61"/>
    </row>
    <row r="192" spans="1:5" ht="14.25" customHeight="1" x14ac:dyDescent="0.3">
      <c r="D192" s="61"/>
    </row>
    <row r="193" spans="4:4" ht="14.25" customHeight="1" x14ac:dyDescent="0.3">
      <c r="D193" s="61"/>
    </row>
    <row r="194" spans="4:4" ht="14.25" customHeight="1" x14ac:dyDescent="0.3">
      <c r="D194" s="61"/>
    </row>
    <row r="195" spans="4:4" ht="14.25" customHeight="1" x14ac:dyDescent="0.3">
      <c r="D195" s="61"/>
    </row>
    <row r="196" spans="4:4" ht="14.25" customHeight="1" x14ac:dyDescent="0.3">
      <c r="D196" s="61"/>
    </row>
    <row r="197" spans="4:4" ht="14.25" customHeight="1" x14ac:dyDescent="0.3">
      <c r="D197" s="61"/>
    </row>
    <row r="198" spans="4:4" ht="14.25" customHeight="1" x14ac:dyDescent="0.3">
      <c r="D198" s="61"/>
    </row>
    <row r="199" spans="4:4" ht="14.25" customHeight="1" x14ac:dyDescent="0.3">
      <c r="D199" s="61"/>
    </row>
    <row r="200" spans="4:4" ht="14.25" customHeight="1" x14ac:dyDescent="0.3">
      <c r="D200" s="61"/>
    </row>
    <row r="201" spans="4:4" ht="14.25" customHeight="1" x14ac:dyDescent="0.3">
      <c r="D201" s="61"/>
    </row>
    <row r="202" spans="4:4" ht="14.25" customHeight="1" x14ac:dyDescent="0.3">
      <c r="D202" s="61"/>
    </row>
    <row r="203" spans="4:4" ht="14.25" customHeight="1" x14ac:dyDescent="0.3">
      <c r="D203" s="61"/>
    </row>
    <row r="204" spans="4:4" ht="14.25" customHeight="1" x14ac:dyDescent="0.3">
      <c r="D204" s="61"/>
    </row>
    <row r="205" spans="4:4" ht="14.25" customHeight="1" x14ac:dyDescent="0.3">
      <c r="D205" s="61"/>
    </row>
    <row r="206" spans="4:4" ht="14.25" customHeight="1" x14ac:dyDescent="0.3">
      <c r="D206" s="61"/>
    </row>
    <row r="207" spans="4:4" ht="14.25" customHeight="1" x14ac:dyDescent="0.3">
      <c r="D207" s="61"/>
    </row>
    <row r="208" spans="4:4" ht="14.25" customHeight="1" x14ac:dyDescent="0.3">
      <c r="D208" s="61"/>
    </row>
    <row r="209" spans="4:4" ht="14.25" customHeight="1" x14ac:dyDescent="0.3">
      <c r="D209" s="61"/>
    </row>
    <row r="210" spans="4:4" ht="14.25" customHeight="1" x14ac:dyDescent="0.3">
      <c r="D210" s="61"/>
    </row>
    <row r="211" spans="4:4" ht="14.25" customHeight="1" x14ac:dyDescent="0.3">
      <c r="D211" s="61"/>
    </row>
    <row r="212" spans="4:4" ht="14.25" customHeight="1" x14ac:dyDescent="0.3">
      <c r="D212" s="61"/>
    </row>
    <row r="213" spans="4:4" ht="14.25" customHeight="1" x14ac:dyDescent="0.3">
      <c r="D213" s="61"/>
    </row>
    <row r="214" spans="4:4" ht="14.25" customHeight="1" x14ac:dyDescent="0.3">
      <c r="D214" s="61"/>
    </row>
    <row r="215" spans="4:4" ht="14.25" customHeight="1" x14ac:dyDescent="0.3">
      <c r="D215" s="61"/>
    </row>
    <row r="216" spans="4:4" ht="14.25" customHeight="1" x14ac:dyDescent="0.3">
      <c r="D216" s="61"/>
    </row>
    <row r="217" spans="4:4" ht="14.25" customHeight="1" x14ac:dyDescent="0.3">
      <c r="D217" s="61"/>
    </row>
    <row r="218" spans="4:4" ht="14.25" customHeight="1" x14ac:dyDescent="0.3">
      <c r="D218" s="61"/>
    </row>
    <row r="219" spans="4:4" ht="14.25" customHeight="1" x14ac:dyDescent="0.3">
      <c r="D219" s="61"/>
    </row>
    <row r="220" spans="4:4" ht="14.25" customHeight="1" x14ac:dyDescent="0.3">
      <c r="D220" s="61"/>
    </row>
    <row r="221" spans="4:4" ht="14.25" customHeight="1" x14ac:dyDescent="0.3">
      <c r="D221" s="61"/>
    </row>
    <row r="222" spans="4:4" ht="14.25" customHeight="1" x14ac:dyDescent="0.3">
      <c r="D222" s="61"/>
    </row>
    <row r="223" spans="4:4" ht="14.25" customHeight="1" x14ac:dyDescent="0.3">
      <c r="D223" s="61"/>
    </row>
    <row r="224" spans="4:4" ht="14.25" customHeight="1" x14ac:dyDescent="0.3">
      <c r="D224" s="61"/>
    </row>
    <row r="225" spans="4:4" ht="14.25" customHeight="1" x14ac:dyDescent="0.3">
      <c r="D225" s="61"/>
    </row>
    <row r="226" spans="4:4" ht="14.25" customHeight="1" x14ac:dyDescent="0.3">
      <c r="D226" s="61"/>
    </row>
    <row r="227" spans="4:4" ht="14.25" customHeight="1" x14ac:dyDescent="0.3">
      <c r="D227" s="61"/>
    </row>
    <row r="228" spans="4:4" ht="14.25" customHeight="1" x14ac:dyDescent="0.3">
      <c r="D228" s="61"/>
    </row>
    <row r="229" spans="4:4" ht="14.25" customHeight="1" x14ac:dyDescent="0.3">
      <c r="D229" s="61"/>
    </row>
    <row r="230" spans="4:4" ht="14.25" customHeight="1" x14ac:dyDescent="0.3">
      <c r="D230" s="61"/>
    </row>
    <row r="231" spans="4:4" ht="14.25" customHeight="1" x14ac:dyDescent="0.3">
      <c r="D231" s="61"/>
    </row>
    <row r="232" spans="4:4" ht="14.25" customHeight="1" x14ac:dyDescent="0.3">
      <c r="D232" s="61"/>
    </row>
    <row r="233" spans="4:4" ht="14.25" customHeight="1" x14ac:dyDescent="0.3">
      <c r="D233" s="61"/>
    </row>
    <row r="234" spans="4:4" ht="14.25" customHeight="1" x14ac:dyDescent="0.3">
      <c r="D234" s="61"/>
    </row>
    <row r="235" spans="4:4" ht="14.25" customHeight="1" x14ac:dyDescent="0.3">
      <c r="D235" s="61"/>
    </row>
    <row r="236" spans="4:4" ht="14.25" customHeight="1" x14ac:dyDescent="0.3">
      <c r="D236" s="61"/>
    </row>
    <row r="237" spans="4:4" ht="14.25" customHeight="1" x14ac:dyDescent="0.3">
      <c r="D237" s="61"/>
    </row>
    <row r="238" spans="4:4" ht="14.25" customHeight="1" x14ac:dyDescent="0.3">
      <c r="D238" s="61"/>
    </row>
    <row r="239" spans="4:4" ht="14.25" customHeight="1" x14ac:dyDescent="0.3">
      <c r="D239" s="61"/>
    </row>
    <row r="240" spans="4:4" ht="14.25" customHeight="1" x14ac:dyDescent="0.3">
      <c r="D240" s="61"/>
    </row>
    <row r="241" spans="4:4" ht="14.25" customHeight="1" x14ac:dyDescent="0.3">
      <c r="D241" s="61"/>
    </row>
    <row r="242" spans="4:4" ht="14.25" customHeight="1" x14ac:dyDescent="0.3">
      <c r="D242" s="61"/>
    </row>
    <row r="243" spans="4:4" ht="14.25" customHeight="1" x14ac:dyDescent="0.3">
      <c r="D243" s="61"/>
    </row>
    <row r="244" spans="4:4" ht="14.25" customHeight="1" x14ac:dyDescent="0.3">
      <c r="D244" s="61"/>
    </row>
    <row r="245" spans="4:4" ht="14.25" customHeight="1" x14ac:dyDescent="0.3">
      <c r="D245" s="61"/>
    </row>
    <row r="246" spans="4:4" ht="14.25" customHeight="1" x14ac:dyDescent="0.3">
      <c r="D246" s="61"/>
    </row>
    <row r="247" spans="4:4" ht="14.25" customHeight="1" x14ac:dyDescent="0.3">
      <c r="D247" s="61"/>
    </row>
    <row r="248" spans="4:4" ht="14.25" customHeight="1" x14ac:dyDescent="0.3">
      <c r="D248" s="61"/>
    </row>
    <row r="249" spans="4:4" ht="14.25" customHeight="1" x14ac:dyDescent="0.3">
      <c r="D249" s="61"/>
    </row>
    <row r="250" spans="4:4" ht="14.25" customHeight="1" x14ac:dyDescent="0.3">
      <c r="D250" s="61"/>
    </row>
    <row r="251" spans="4:4" ht="14.25" customHeight="1" x14ac:dyDescent="0.3">
      <c r="D251" s="61"/>
    </row>
    <row r="252" spans="4:4" ht="14.25" customHeight="1" x14ac:dyDescent="0.3">
      <c r="D252" s="61"/>
    </row>
    <row r="253" spans="4:4" ht="14.25" customHeight="1" x14ac:dyDescent="0.3">
      <c r="D253" s="61"/>
    </row>
    <row r="254" spans="4:4" ht="14.25" customHeight="1" x14ac:dyDescent="0.3">
      <c r="D254" s="61"/>
    </row>
    <row r="255" spans="4:4" ht="14.25" customHeight="1" x14ac:dyDescent="0.3">
      <c r="D255" s="61"/>
    </row>
    <row r="256" spans="4:4" ht="14.25" customHeight="1" x14ac:dyDescent="0.3">
      <c r="D256" s="61"/>
    </row>
    <row r="257" spans="4:4" ht="14.25" customHeight="1" x14ac:dyDescent="0.3">
      <c r="D257" s="61"/>
    </row>
    <row r="258" spans="4:4" ht="14.25" customHeight="1" x14ac:dyDescent="0.3">
      <c r="D258" s="61"/>
    </row>
    <row r="259" spans="4:4" ht="14.25" customHeight="1" x14ac:dyDescent="0.3">
      <c r="D259" s="61"/>
    </row>
    <row r="260" spans="4:4" ht="14.25" customHeight="1" x14ac:dyDescent="0.3">
      <c r="D260" s="61"/>
    </row>
    <row r="261" spans="4:4" ht="14.25" customHeight="1" x14ac:dyDescent="0.3">
      <c r="D261" s="61"/>
    </row>
    <row r="262" spans="4:4" ht="14.25" customHeight="1" x14ac:dyDescent="0.3">
      <c r="D262" s="61"/>
    </row>
    <row r="263" spans="4:4" ht="14.25" customHeight="1" x14ac:dyDescent="0.3">
      <c r="D263" s="61"/>
    </row>
    <row r="264" spans="4:4" ht="14.25" customHeight="1" x14ac:dyDescent="0.3">
      <c r="D264" s="61"/>
    </row>
    <row r="265" spans="4:4" ht="14.25" customHeight="1" x14ac:dyDescent="0.3">
      <c r="D265" s="61"/>
    </row>
    <row r="266" spans="4:4" ht="14.25" customHeight="1" x14ac:dyDescent="0.3">
      <c r="D266" s="61"/>
    </row>
    <row r="267" spans="4:4" ht="14.25" customHeight="1" x14ac:dyDescent="0.3">
      <c r="D267" s="61"/>
    </row>
    <row r="268" spans="4:4" ht="14.25" customHeight="1" x14ac:dyDescent="0.3">
      <c r="D268" s="61"/>
    </row>
    <row r="269" spans="4:4" ht="14.25" customHeight="1" x14ac:dyDescent="0.3">
      <c r="D269" s="61"/>
    </row>
    <row r="270" spans="4:4" ht="14.25" customHeight="1" x14ac:dyDescent="0.3">
      <c r="D270" s="61"/>
    </row>
    <row r="271" spans="4:4" ht="14.25" customHeight="1" x14ac:dyDescent="0.3">
      <c r="D271" s="61"/>
    </row>
    <row r="272" spans="4:4" ht="14.25" customHeight="1" x14ac:dyDescent="0.3">
      <c r="D272" s="61"/>
    </row>
    <row r="273" spans="4:4" ht="14.25" customHeight="1" x14ac:dyDescent="0.3">
      <c r="D273" s="61"/>
    </row>
    <row r="274" spans="4:4" ht="14.25" customHeight="1" x14ac:dyDescent="0.3">
      <c r="D274" s="61"/>
    </row>
    <row r="275" spans="4:4" ht="14.25" customHeight="1" x14ac:dyDescent="0.3">
      <c r="D275" s="61"/>
    </row>
    <row r="276" spans="4:4" ht="14.25" customHeight="1" x14ac:dyDescent="0.3">
      <c r="D276" s="61"/>
    </row>
    <row r="277" spans="4:4" ht="14.25" customHeight="1" x14ac:dyDescent="0.3">
      <c r="D277" s="61"/>
    </row>
    <row r="278" spans="4:4" ht="14.25" customHeight="1" x14ac:dyDescent="0.3">
      <c r="D278" s="61"/>
    </row>
    <row r="279" spans="4:4" ht="14.25" customHeight="1" x14ac:dyDescent="0.3">
      <c r="D279" s="61"/>
    </row>
    <row r="280" spans="4:4" ht="14.25" customHeight="1" x14ac:dyDescent="0.3">
      <c r="D280" s="61"/>
    </row>
    <row r="281" spans="4:4" ht="14.25" customHeight="1" x14ac:dyDescent="0.3">
      <c r="D281" s="61"/>
    </row>
    <row r="282" spans="4:4" ht="14.25" customHeight="1" x14ac:dyDescent="0.3">
      <c r="D282" s="61"/>
    </row>
    <row r="283" spans="4:4" ht="14.25" customHeight="1" x14ac:dyDescent="0.3">
      <c r="D283" s="61"/>
    </row>
    <row r="284" spans="4:4" ht="14.25" customHeight="1" x14ac:dyDescent="0.3">
      <c r="D284" s="61"/>
    </row>
    <row r="285" spans="4:4" ht="14.25" customHeight="1" x14ac:dyDescent="0.3">
      <c r="D285" s="61"/>
    </row>
    <row r="286" spans="4:4" ht="14.25" customHeight="1" x14ac:dyDescent="0.3">
      <c r="D286" s="61"/>
    </row>
    <row r="287" spans="4:4" ht="14.25" customHeight="1" x14ac:dyDescent="0.3">
      <c r="D287" s="61"/>
    </row>
    <row r="288" spans="4:4" ht="14.25" customHeight="1" x14ac:dyDescent="0.3">
      <c r="D288" s="61"/>
    </row>
    <row r="289" spans="4:4" ht="14.25" customHeight="1" x14ac:dyDescent="0.3">
      <c r="D289" s="61"/>
    </row>
    <row r="290" spans="4:4" ht="14.25" customHeight="1" x14ac:dyDescent="0.3">
      <c r="D290" s="61"/>
    </row>
    <row r="291" spans="4:4" ht="14.25" customHeight="1" x14ac:dyDescent="0.3">
      <c r="D291" s="61"/>
    </row>
    <row r="292" spans="4:4" ht="14.25" customHeight="1" x14ac:dyDescent="0.3">
      <c r="D292" s="61"/>
    </row>
    <row r="293" spans="4:4" ht="14.25" customHeight="1" x14ac:dyDescent="0.3">
      <c r="D293" s="61"/>
    </row>
    <row r="294" spans="4:4" ht="14.25" customHeight="1" x14ac:dyDescent="0.3">
      <c r="D294" s="61"/>
    </row>
    <row r="295" spans="4:4" ht="14.25" customHeight="1" x14ac:dyDescent="0.3">
      <c r="D295" s="61"/>
    </row>
    <row r="296" spans="4:4" ht="14.25" customHeight="1" x14ac:dyDescent="0.3">
      <c r="D296" s="61"/>
    </row>
    <row r="297" spans="4:4" ht="14.25" customHeight="1" x14ac:dyDescent="0.3">
      <c r="D297" s="61"/>
    </row>
    <row r="298" spans="4:4" ht="14.25" customHeight="1" x14ac:dyDescent="0.3">
      <c r="D298" s="61"/>
    </row>
    <row r="299" spans="4:4" ht="14.25" customHeight="1" x14ac:dyDescent="0.3">
      <c r="D299" s="61"/>
    </row>
    <row r="300" spans="4:4" ht="14.25" customHeight="1" x14ac:dyDescent="0.3">
      <c r="D300" s="61"/>
    </row>
    <row r="301" spans="4:4" ht="14.25" customHeight="1" x14ac:dyDescent="0.3"/>
    <row r="302" spans="4:4" ht="14.25" customHeight="1" x14ac:dyDescent="0.3"/>
    <row r="303" spans="4:4" ht="14.25" customHeight="1" x14ac:dyDescent="0.3"/>
    <row r="304" spans="4: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sheetProtection algorithmName="SHA-512" hashValue="LovY+25OJobbsxILLfTF8EzcV5AiPnax+WdKcYhOcxzVrsp1Oj1aX+pNaYysm0U+K+GHVnQRn2oQBAOQw7Cung==" saltValue="4yvenK2pSKE1IX3vHQ9miQ==" spinCount="100000" sheet="1" objects="1" scenarios="1"/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999"/>
  <sheetViews>
    <sheetView workbookViewId="0"/>
  </sheetViews>
  <sheetFormatPr defaultColWidth="14.44140625" defaultRowHeight="15" customHeight="1" x14ac:dyDescent="0.3"/>
  <cols>
    <col min="1" max="1" width="23.5546875" customWidth="1"/>
    <col min="2" max="2" width="14" customWidth="1"/>
    <col min="3" max="3" width="11.6640625" customWidth="1"/>
    <col min="4" max="26" width="8.6640625" customWidth="1"/>
  </cols>
  <sheetData>
    <row r="1" spans="1:3" ht="14.25" customHeight="1" x14ac:dyDescent="0.3">
      <c r="A1" s="59" t="s">
        <v>242</v>
      </c>
      <c r="B1" s="59" t="s">
        <v>243</v>
      </c>
      <c r="C1" s="59" t="s">
        <v>244</v>
      </c>
    </row>
    <row r="2" spans="1:3" ht="14.25" customHeight="1" x14ac:dyDescent="0.3">
      <c r="A2" s="59" t="s">
        <v>66</v>
      </c>
      <c r="B2" s="59" t="s">
        <v>53</v>
      </c>
      <c r="C2" s="59" t="s">
        <v>193</v>
      </c>
    </row>
    <row r="3" spans="1:3" ht="14.25" customHeight="1" x14ac:dyDescent="0.3">
      <c r="A3" s="59" t="s">
        <v>68</v>
      </c>
      <c r="B3" s="59" t="s">
        <v>54</v>
      </c>
      <c r="C3" s="59" t="s">
        <v>65</v>
      </c>
    </row>
    <row r="4" spans="1:3" ht="14.25" customHeight="1" x14ac:dyDescent="0.3">
      <c r="A4" s="59" t="s">
        <v>70</v>
      </c>
      <c r="B4" s="59" t="s">
        <v>55</v>
      </c>
      <c r="C4" s="59" t="s">
        <v>194</v>
      </c>
    </row>
    <row r="5" spans="1:3" ht="14.25" customHeight="1" x14ac:dyDescent="0.3">
      <c r="A5" s="59" t="s">
        <v>72</v>
      </c>
      <c r="C5" s="59" t="s">
        <v>61</v>
      </c>
    </row>
    <row r="6" spans="1:3" ht="14.25" customHeight="1" x14ac:dyDescent="0.3">
      <c r="A6" s="59" t="s">
        <v>198</v>
      </c>
    </row>
    <row r="7" spans="1:3" ht="14.25" customHeight="1" x14ac:dyDescent="0.3">
      <c r="A7" s="59" t="s">
        <v>199</v>
      </c>
    </row>
    <row r="8" spans="1:3" ht="14.25" customHeight="1" x14ac:dyDescent="0.3">
      <c r="A8" s="59" t="s">
        <v>200</v>
      </c>
    </row>
    <row r="9" spans="1:3" ht="14.25" customHeight="1" x14ac:dyDescent="0.3">
      <c r="A9" s="59" t="s">
        <v>201</v>
      </c>
    </row>
    <row r="10" spans="1:3" ht="14.25" customHeight="1" x14ac:dyDescent="0.3">
      <c r="A10" s="59" t="s">
        <v>205</v>
      </c>
    </row>
    <row r="11" spans="1:3" ht="14.25" customHeight="1" x14ac:dyDescent="0.3">
      <c r="A11" s="59" t="s">
        <v>206</v>
      </c>
    </row>
    <row r="12" spans="1:3" ht="14.25" customHeight="1" x14ac:dyDescent="0.3">
      <c r="A12" s="59" t="s">
        <v>245</v>
      </c>
    </row>
    <row r="13" spans="1:3" ht="14.25" customHeight="1" x14ac:dyDescent="0.3">
      <c r="A13" s="59" t="s">
        <v>246</v>
      </c>
    </row>
    <row r="14" spans="1:3" ht="14.25" customHeight="1" x14ac:dyDescent="0.3">
      <c r="A14" s="59" t="s">
        <v>209</v>
      </c>
    </row>
    <row r="15" spans="1:3" ht="14.25" customHeight="1" x14ac:dyDescent="0.3">
      <c r="A15" s="59" t="s">
        <v>74</v>
      </c>
    </row>
    <row r="16" spans="1:3" ht="14.25" customHeight="1" x14ac:dyDescent="0.3">
      <c r="A16" s="59" t="s">
        <v>77</v>
      </c>
    </row>
    <row r="17" spans="1:1" ht="14.25" customHeight="1" x14ac:dyDescent="0.3">
      <c r="A17" s="59" t="s">
        <v>79</v>
      </c>
    </row>
    <row r="18" spans="1:1" ht="14.25" customHeight="1" x14ac:dyDescent="0.3">
      <c r="A18" s="59" t="s">
        <v>81</v>
      </c>
    </row>
    <row r="19" spans="1:1" ht="14.25" customHeight="1" x14ac:dyDescent="0.3">
      <c r="A19" s="59" t="s">
        <v>83</v>
      </c>
    </row>
    <row r="20" spans="1:1" ht="14.25" customHeight="1" x14ac:dyDescent="0.3">
      <c r="A20" s="59" t="s">
        <v>85</v>
      </c>
    </row>
    <row r="21" spans="1:1" ht="14.25" customHeight="1" x14ac:dyDescent="0.3">
      <c r="A21" s="59" t="s">
        <v>87</v>
      </c>
    </row>
    <row r="22" spans="1:1" ht="14.25" customHeight="1" x14ac:dyDescent="0.3">
      <c r="A22" s="59" t="s">
        <v>89</v>
      </c>
    </row>
    <row r="23" spans="1:1" ht="14.25" customHeight="1" x14ac:dyDescent="0.3">
      <c r="A23" s="59" t="s">
        <v>91</v>
      </c>
    </row>
    <row r="24" spans="1:1" ht="14.25" customHeight="1" x14ac:dyDescent="0.3">
      <c r="A24" s="59" t="s">
        <v>93</v>
      </c>
    </row>
    <row r="25" spans="1:1" ht="14.25" customHeight="1" x14ac:dyDescent="0.3">
      <c r="A25" s="59" t="s">
        <v>95</v>
      </c>
    </row>
    <row r="26" spans="1:1" ht="14.25" customHeight="1" x14ac:dyDescent="0.3">
      <c r="A26" s="59" t="s">
        <v>202</v>
      </c>
    </row>
    <row r="27" spans="1:1" ht="14.25" customHeight="1" x14ac:dyDescent="0.3">
      <c r="A27" s="59" t="s">
        <v>203</v>
      </c>
    </row>
    <row r="28" spans="1:1" ht="14.25" customHeight="1" x14ac:dyDescent="0.3">
      <c r="A28" s="59" t="s">
        <v>204</v>
      </c>
    </row>
    <row r="29" spans="1:1" ht="14.25" customHeight="1" x14ac:dyDescent="0.3">
      <c r="A29" s="59" t="s">
        <v>210</v>
      </c>
    </row>
    <row r="30" spans="1:1" ht="14.25" customHeight="1" x14ac:dyDescent="0.3">
      <c r="A30" s="59" t="s">
        <v>211</v>
      </c>
    </row>
    <row r="31" spans="1:1" ht="14.25" customHeight="1" x14ac:dyDescent="0.3">
      <c r="A31" s="59" t="s">
        <v>212</v>
      </c>
    </row>
    <row r="32" spans="1:1" ht="14.25" customHeight="1" x14ac:dyDescent="0.3">
      <c r="A32" s="59" t="s">
        <v>213</v>
      </c>
    </row>
    <row r="33" spans="1:1" ht="14.25" customHeight="1" x14ac:dyDescent="0.3">
      <c r="A33" s="59" t="s">
        <v>214</v>
      </c>
    </row>
    <row r="34" spans="1:1" ht="14.25" customHeight="1" x14ac:dyDescent="0.3">
      <c r="A34" s="59" t="s">
        <v>215</v>
      </c>
    </row>
    <row r="35" spans="1:1" ht="14.25" customHeight="1" x14ac:dyDescent="0.3">
      <c r="A35" s="59" t="s">
        <v>216</v>
      </c>
    </row>
    <row r="36" spans="1:1" ht="14.25" customHeight="1" x14ac:dyDescent="0.3">
      <c r="A36" s="59" t="s">
        <v>217</v>
      </c>
    </row>
    <row r="37" spans="1:1" ht="14.25" customHeight="1" x14ac:dyDescent="0.3">
      <c r="A37" s="59" t="s">
        <v>218</v>
      </c>
    </row>
    <row r="38" spans="1:1" ht="14.25" customHeight="1" x14ac:dyDescent="0.3">
      <c r="A38" s="59" t="s">
        <v>219</v>
      </c>
    </row>
    <row r="39" spans="1:1" ht="14.25" customHeight="1" x14ac:dyDescent="0.3">
      <c r="A39" s="59" t="s">
        <v>220</v>
      </c>
    </row>
    <row r="40" spans="1:1" ht="14.25" customHeight="1" x14ac:dyDescent="0.3">
      <c r="A40" s="59" t="s">
        <v>221</v>
      </c>
    </row>
    <row r="41" spans="1:1" ht="14.25" customHeight="1" x14ac:dyDescent="0.3">
      <c r="A41" s="59" t="s">
        <v>222</v>
      </c>
    </row>
    <row r="42" spans="1:1" ht="14.25" customHeight="1" x14ac:dyDescent="0.3">
      <c r="A42" s="59" t="s">
        <v>223</v>
      </c>
    </row>
    <row r="43" spans="1:1" ht="14.25" customHeight="1" x14ac:dyDescent="0.3">
      <c r="A43" s="59" t="s">
        <v>224</v>
      </c>
    </row>
    <row r="44" spans="1:1" ht="14.25" customHeight="1" x14ac:dyDescent="0.3">
      <c r="A44" s="59" t="s">
        <v>225</v>
      </c>
    </row>
    <row r="45" spans="1:1" ht="14.25" customHeight="1" x14ac:dyDescent="0.3">
      <c r="A45" s="59" t="s">
        <v>226</v>
      </c>
    </row>
    <row r="46" spans="1:1" ht="14.25" customHeight="1" x14ac:dyDescent="0.3">
      <c r="A46" s="59" t="s">
        <v>227</v>
      </c>
    </row>
    <row r="47" spans="1:1" ht="14.25" customHeight="1" x14ac:dyDescent="0.3">
      <c r="A47" s="59" t="s">
        <v>228</v>
      </c>
    </row>
    <row r="48" spans="1:1" ht="14.25" customHeight="1" x14ac:dyDescent="0.3">
      <c r="A48" s="59" t="s">
        <v>229</v>
      </c>
    </row>
    <row r="49" spans="1:1" ht="14.25" customHeight="1" x14ac:dyDescent="0.3">
      <c r="A49" s="59" t="s">
        <v>230</v>
      </c>
    </row>
    <row r="50" spans="1:1" ht="14.25" customHeight="1" x14ac:dyDescent="0.3">
      <c r="A50" s="59" t="s">
        <v>231</v>
      </c>
    </row>
    <row r="51" spans="1:1" ht="14.25" customHeight="1" x14ac:dyDescent="0.3">
      <c r="A51" s="59" t="s">
        <v>232</v>
      </c>
    </row>
    <row r="52" spans="1:1" ht="14.25" customHeight="1" x14ac:dyDescent="0.3">
      <c r="A52" s="59" t="s">
        <v>233</v>
      </c>
    </row>
    <row r="53" spans="1:1" ht="14.25" customHeight="1" x14ac:dyDescent="0.3">
      <c r="A53" s="59" t="s">
        <v>154</v>
      </c>
    </row>
    <row r="54" spans="1:1" ht="14.25" customHeight="1" x14ac:dyDescent="0.3">
      <c r="A54" s="59" t="s">
        <v>234</v>
      </c>
    </row>
    <row r="55" spans="1:1" ht="14.25" customHeight="1" x14ac:dyDescent="0.3">
      <c r="A55" s="59" t="s">
        <v>234</v>
      </c>
    </row>
    <row r="56" spans="1:1" ht="14.25" customHeight="1" x14ac:dyDescent="0.3">
      <c r="A56" s="59" t="s">
        <v>234</v>
      </c>
    </row>
    <row r="57" spans="1:1" ht="14.25" customHeight="1" x14ac:dyDescent="0.3">
      <c r="A57" s="59" t="s">
        <v>235</v>
      </c>
    </row>
    <row r="58" spans="1:1" ht="14.25" customHeight="1" x14ac:dyDescent="0.3">
      <c r="A58" s="59" t="s">
        <v>235</v>
      </c>
    </row>
    <row r="59" spans="1:1" ht="14.25" customHeight="1" x14ac:dyDescent="0.3">
      <c r="A59" s="59" t="s">
        <v>235</v>
      </c>
    </row>
    <row r="60" spans="1:1" ht="14.25" customHeight="1" x14ac:dyDescent="0.3">
      <c r="A60" s="59" t="s">
        <v>236</v>
      </c>
    </row>
    <row r="61" spans="1:1" ht="14.25" customHeight="1" x14ac:dyDescent="0.3">
      <c r="A61" s="59" t="s">
        <v>236</v>
      </c>
    </row>
    <row r="62" spans="1:1" ht="14.25" customHeight="1" x14ac:dyDescent="0.3">
      <c r="A62" s="59" t="s">
        <v>236</v>
      </c>
    </row>
    <row r="63" spans="1:1" ht="14.25" customHeight="1" x14ac:dyDescent="0.3">
      <c r="A63" s="59" t="s">
        <v>237</v>
      </c>
    </row>
    <row r="64" spans="1:1" ht="14.25" customHeight="1" x14ac:dyDescent="0.3">
      <c r="A64" s="59" t="s">
        <v>237</v>
      </c>
    </row>
    <row r="65" spans="1:1" ht="14.25" customHeight="1" x14ac:dyDescent="0.3">
      <c r="A65" s="59" t="s">
        <v>237</v>
      </c>
    </row>
    <row r="66" spans="1:1" ht="14.25" customHeight="1" x14ac:dyDescent="0.3">
      <c r="A66" s="59" t="s">
        <v>238</v>
      </c>
    </row>
    <row r="67" spans="1:1" ht="14.25" customHeight="1" x14ac:dyDescent="0.3">
      <c r="A67" s="59" t="s">
        <v>238</v>
      </c>
    </row>
    <row r="68" spans="1:1" ht="14.25" customHeight="1" x14ac:dyDescent="0.3">
      <c r="A68" s="59" t="s">
        <v>238</v>
      </c>
    </row>
    <row r="69" spans="1:1" ht="14.25" customHeight="1" x14ac:dyDescent="0.3">
      <c r="A69" s="59" t="s">
        <v>239</v>
      </c>
    </row>
    <row r="70" spans="1:1" ht="14.25" customHeight="1" x14ac:dyDescent="0.3">
      <c r="A70" s="59" t="s">
        <v>239</v>
      </c>
    </row>
    <row r="71" spans="1:1" ht="14.25" customHeight="1" x14ac:dyDescent="0.3">
      <c r="A71" s="59" t="s">
        <v>239</v>
      </c>
    </row>
    <row r="72" spans="1:1" ht="14.25" customHeight="1" x14ac:dyDescent="0.3">
      <c r="A72" s="59" t="s">
        <v>240</v>
      </c>
    </row>
    <row r="73" spans="1:1" ht="14.25" customHeight="1" x14ac:dyDescent="0.3">
      <c r="A73" s="59" t="s">
        <v>240</v>
      </c>
    </row>
    <row r="74" spans="1:1" ht="14.25" customHeight="1" x14ac:dyDescent="0.3">
      <c r="A74" s="59" t="s">
        <v>240</v>
      </c>
    </row>
    <row r="75" spans="1:1" ht="14.25" customHeight="1" x14ac:dyDescent="0.3">
      <c r="A75" s="59" t="s">
        <v>241</v>
      </c>
    </row>
    <row r="76" spans="1:1" ht="14.25" customHeight="1" x14ac:dyDescent="0.3">
      <c r="A76" s="59" t="s">
        <v>241</v>
      </c>
    </row>
    <row r="77" spans="1:1" ht="14.25" customHeight="1" x14ac:dyDescent="0.3">
      <c r="A77" s="59" t="s">
        <v>241</v>
      </c>
    </row>
    <row r="78" spans="1:1" ht="14.25" customHeight="1" x14ac:dyDescent="0.3"/>
    <row r="79" spans="1:1" ht="14.25" customHeight="1" x14ac:dyDescent="0.3"/>
    <row r="80" spans="1:1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</sheetData>
  <sheetProtection algorithmName="SHA-512" hashValue="NGjKvAURncQ9NzkCkc5jkcblWOI6GXKxLn2quzM/JjORZ31xS/Oqzp0MlC68wNZtqqjMnSp2I4s99i2Y/LQowg==" saltValue="AeLU8PBLa3xNHBWdWgdLuw==" spinCount="100000" sheet="1" objects="1" scenarios="1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5</vt:i4>
      </vt:variant>
    </vt:vector>
  </HeadingPairs>
  <TitlesOfParts>
    <vt:vector size="5" baseType="lpstr">
      <vt:lpstr>OrderForm</vt:lpstr>
      <vt:lpstr>PRODUCT PRICE LIST</vt:lpstr>
      <vt:lpstr>PrimerPrices</vt:lpstr>
      <vt:lpstr>ProbePrices</vt:lpstr>
      <vt:lpstr>DropdownSources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Zeynep Yağmur YAVUZ</dc:creator>
  <cp:lastModifiedBy>Yağmur Yavuz</cp:lastModifiedBy>
  <dcterms:created xsi:type="dcterms:W3CDTF">2015-06-05T18:19:34Z</dcterms:created>
  <dcterms:modified xsi:type="dcterms:W3CDTF">2026-04-06T05:36:01Z</dcterms:modified>
</cp:coreProperties>
</file>